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oor\Documents\School KDG\Tweede jaar\eerste semester\Discrete wiskunde 2\"/>
    </mc:Choice>
  </mc:AlternateContent>
  <bookViews>
    <workbookView xWindow="0" yWindow="0" windowWidth="23040" windowHeight="8616" activeTab="5"/>
  </bookViews>
  <sheets>
    <sheet name="Het onderzoek" sheetId="5" r:id="rId1"/>
    <sheet name="Meetresultaten" sheetId="1" r:id="rId2"/>
    <sheet name="berekeningen" sheetId="2" r:id="rId3"/>
    <sheet name="grafieken" sheetId="3" r:id="rId4"/>
    <sheet name="Besluit" sheetId="7" r:id="rId5"/>
    <sheet name="Bronnen " sheetId="6" r:id="rId6"/>
  </sheets>
  <definedNames>
    <definedName name="_xlchart.0" hidden="1">berekeningen!$A$1:$A$365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 i="2" l="1"/>
  <c r="T12" i="2" l="1"/>
  <c r="T11" i="2"/>
  <c r="T10" i="2"/>
  <c r="Q11" i="2"/>
  <c r="Q3" i="2"/>
  <c r="Q4" i="2"/>
  <c r="Q5" i="2"/>
  <c r="Q6" i="2"/>
  <c r="Q7" i="2"/>
  <c r="Q8" i="2"/>
  <c r="Q9" i="2"/>
  <c r="Q10" i="2"/>
  <c r="Q2" i="2"/>
  <c r="P11" i="2"/>
  <c r="P3" i="2"/>
  <c r="P4" i="2"/>
  <c r="P5" i="2"/>
  <c r="P6" i="2"/>
  <c r="P7" i="2"/>
  <c r="P8" i="2"/>
  <c r="P9" i="2"/>
  <c r="P10" i="2"/>
  <c r="P2" i="2"/>
  <c r="T8" i="2" l="1"/>
  <c r="O2" i="2" l="1"/>
  <c r="O3" i="2"/>
  <c r="O4" i="2"/>
  <c r="O5" i="2"/>
  <c r="O6" i="2"/>
  <c r="O7" i="2"/>
  <c r="O8" i="2"/>
  <c r="O9" i="2"/>
  <c r="O10" i="2"/>
  <c r="C17" i="2" l="1"/>
  <c r="D2" i="2"/>
  <c r="G2" i="2" s="1"/>
  <c r="D14" i="2"/>
  <c r="C14" i="2"/>
  <c r="F2" i="2" l="1"/>
  <c r="E2" i="2"/>
  <c r="C3" i="2"/>
  <c r="D3" i="2" l="1"/>
  <c r="E3" i="2" s="1"/>
  <c r="F3" i="2" l="1"/>
  <c r="C4" i="2"/>
  <c r="G3" i="2"/>
  <c r="D4" i="2"/>
  <c r="F4" i="2" l="1"/>
  <c r="E4" i="2"/>
  <c r="C5" i="2"/>
  <c r="G4" i="2"/>
  <c r="D5" i="2" l="1"/>
  <c r="E5" i="2" s="1"/>
  <c r="F5" i="2" l="1"/>
  <c r="T4" i="2" s="1"/>
  <c r="G5" i="2"/>
  <c r="C6" i="2"/>
  <c r="T3" i="2" l="1"/>
  <c r="D6" i="2"/>
  <c r="E6" i="2" s="1"/>
  <c r="C7" i="2" l="1"/>
  <c r="G6" i="2"/>
  <c r="F6" i="2"/>
  <c r="D7" i="2" l="1"/>
  <c r="E7" i="2" s="1"/>
  <c r="F7" i="2"/>
  <c r="C8" i="2" l="1"/>
  <c r="G7" i="2"/>
  <c r="D8" i="2" l="1"/>
  <c r="E8" i="2" s="1"/>
  <c r="G8" i="2" l="1"/>
  <c r="C9" i="2"/>
  <c r="F8" i="2"/>
  <c r="D9" i="2" l="1"/>
  <c r="E9" i="2" s="1"/>
  <c r="F9" i="2" l="1"/>
  <c r="G9" i="2"/>
  <c r="C10" i="2"/>
  <c r="D10" i="2" l="1"/>
  <c r="E10" i="2" s="1"/>
  <c r="H2" i="2" s="1" a="1"/>
  <c r="H2" i="2" l="1"/>
  <c r="H9" i="2"/>
  <c r="H7" i="2"/>
  <c r="H5" i="2"/>
  <c r="H3" i="2"/>
  <c r="H8" i="2"/>
  <c r="H10" i="2"/>
  <c r="H4" i="2"/>
  <c r="H6" i="2"/>
  <c r="G10" i="2"/>
  <c r="F10" i="2"/>
  <c r="L4" i="2" l="1"/>
  <c r="L5" i="2"/>
  <c r="L7" i="2"/>
  <c r="L10" i="2"/>
  <c r="L8" i="2"/>
  <c r="I9" i="2"/>
  <c r="L9" i="2"/>
  <c r="L6" i="2"/>
  <c r="I3" i="2"/>
  <c r="L3" i="2"/>
  <c r="J2" i="2"/>
  <c r="H11" i="2"/>
  <c r="I4" i="2" s="1"/>
  <c r="I2" i="2"/>
  <c r="L2" i="2"/>
  <c r="I5" i="2" l="1"/>
  <c r="I11" i="2" s="1"/>
  <c r="J3" i="2"/>
  <c r="I6" i="2"/>
  <c r="I8" i="2"/>
  <c r="I7" i="2"/>
  <c r="T6" i="2"/>
  <c r="I10" i="2"/>
  <c r="J4" i="2" l="1"/>
  <c r="K3" i="2"/>
  <c r="M2" i="2"/>
  <c r="N2" i="2" s="1"/>
  <c r="M3" i="2"/>
  <c r="N3" i="2" s="1"/>
  <c r="M4" i="2"/>
  <c r="N4" i="2" s="1"/>
  <c r="M5" i="2"/>
  <c r="N5" i="2" s="1"/>
  <c r="M6" i="2"/>
  <c r="N6" i="2" s="1"/>
  <c r="M7" i="2"/>
  <c r="N7" i="2" s="1"/>
  <c r="M8" i="2"/>
  <c r="N8" i="2" s="1"/>
  <c r="M9" i="2"/>
  <c r="N9" i="2" s="1"/>
  <c r="M10" i="2"/>
  <c r="N10" i="2" s="1"/>
  <c r="K4" i="2" l="1"/>
  <c r="J5" i="2"/>
  <c r="J6" i="2" l="1"/>
  <c r="K5" i="2"/>
  <c r="T17" i="2" s="1"/>
  <c r="T9" i="2" s="1"/>
  <c r="T15" i="2"/>
  <c r="T16" i="2"/>
  <c r="J7" i="2" l="1"/>
  <c r="K6" i="2"/>
  <c r="J8" i="2" l="1"/>
  <c r="K7" i="2"/>
  <c r="K8" i="2" l="1"/>
  <c r="J9" i="2"/>
  <c r="K9" i="2" l="1"/>
  <c r="J10" i="2"/>
  <c r="K10" i="2" s="1"/>
</calcChain>
</file>

<file path=xl/sharedStrings.xml><?xml version="1.0" encoding="utf-8"?>
<sst xmlns="http://schemas.openxmlformats.org/spreadsheetml/2006/main" count="39" uniqueCount="37">
  <si>
    <t>LKG</t>
  </si>
  <si>
    <t>RKG</t>
  </si>
  <si>
    <t>RKG-1</t>
  </si>
  <si>
    <t xml:space="preserve">Klasse </t>
  </si>
  <si>
    <r>
      <rPr>
        <b/>
        <sz val="12"/>
        <color theme="0"/>
        <rFont val="Calibri"/>
        <family val="2"/>
        <scheme val="minor"/>
      </rPr>
      <t>x</t>
    </r>
    <r>
      <rPr>
        <b/>
        <sz val="8"/>
        <color theme="0"/>
        <rFont val="Calibri"/>
        <family val="2"/>
        <scheme val="minor"/>
      </rPr>
      <t>i</t>
    </r>
  </si>
  <si>
    <r>
      <rPr>
        <b/>
        <sz val="12"/>
        <color theme="0"/>
        <rFont val="Calibri"/>
        <family val="2"/>
        <scheme val="minor"/>
      </rPr>
      <t>cn</t>
    </r>
    <r>
      <rPr>
        <b/>
        <sz val="8"/>
        <color theme="0"/>
        <rFont val="Calibri"/>
        <family val="2"/>
        <scheme val="minor"/>
      </rPr>
      <t>i</t>
    </r>
  </si>
  <si>
    <r>
      <rPr>
        <b/>
        <sz val="12"/>
        <color theme="0"/>
        <rFont val="Calibri"/>
        <family val="2"/>
        <scheme val="minor"/>
      </rPr>
      <t>cf</t>
    </r>
    <r>
      <rPr>
        <b/>
        <sz val="8"/>
        <color theme="0"/>
        <rFont val="Calibri"/>
        <family val="2"/>
        <scheme val="minor"/>
      </rPr>
      <t>i</t>
    </r>
  </si>
  <si>
    <r>
      <rPr>
        <b/>
        <sz val="12"/>
        <color theme="0"/>
        <rFont val="Calibri"/>
        <family val="2"/>
        <scheme val="minor"/>
      </rPr>
      <t>x</t>
    </r>
    <r>
      <rPr>
        <b/>
        <sz val="8"/>
        <color theme="0"/>
        <rFont val="Calibri"/>
        <family val="2"/>
        <scheme val="minor"/>
      </rPr>
      <t>i</t>
    </r>
    <r>
      <rPr>
        <b/>
        <sz val="12"/>
        <color theme="0"/>
        <rFont val="Calibri"/>
        <family val="2"/>
        <scheme val="minor"/>
      </rPr>
      <t xml:space="preserve"> * n</t>
    </r>
    <r>
      <rPr>
        <b/>
        <sz val="8"/>
        <color theme="0"/>
        <rFont val="Calibri"/>
        <family val="2"/>
        <scheme val="minor"/>
      </rPr>
      <t>i</t>
    </r>
  </si>
  <si>
    <r>
      <rPr>
        <b/>
        <sz val="12"/>
        <color theme="0"/>
        <rFont val="Calibri"/>
        <family val="2"/>
        <scheme val="minor"/>
      </rPr>
      <t>x</t>
    </r>
    <r>
      <rPr>
        <b/>
        <sz val="8"/>
        <color theme="0"/>
        <rFont val="Calibri"/>
        <family val="2"/>
        <scheme val="minor"/>
      </rPr>
      <t xml:space="preserve">i - </t>
    </r>
  </si>
  <si>
    <r>
      <rPr>
        <b/>
        <sz val="12"/>
        <color theme="0"/>
        <rFont val="Calibri"/>
        <family val="2"/>
        <scheme val="minor"/>
      </rPr>
      <t>|x</t>
    </r>
    <r>
      <rPr>
        <b/>
        <sz val="8"/>
        <color theme="0"/>
        <rFont val="Calibri"/>
        <family val="2"/>
        <scheme val="minor"/>
      </rPr>
      <t xml:space="preserve">i - </t>
    </r>
  </si>
  <si>
    <r>
      <rPr>
        <b/>
        <sz val="12"/>
        <color theme="0"/>
        <rFont val="Calibri"/>
        <family val="2"/>
        <scheme val="minor"/>
      </rPr>
      <t>(x</t>
    </r>
    <r>
      <rPr>
        <b/>
        <sz val="8"/>
        <color theme="0"/>
        <rFont val="Calibri"/>
        <family val="2"/>
        <scheme val="minor"/>
      </rPr>
      <t xml:space="preserve">i - </t>
    </r>
  </si>
  <si>
    <t>klassenbreedte</t>
  </si>
  <si>
    <t>Laagste waarde</t>
  </si>
  <si>
    <t>Hoogste waarde</t>
  </si>
  <si>
    <t xml:space="preserve">aantal waarnemingen </t>
  </si>
  <si>
    <r>
      <t>n</t>
    </r>
    <r>
      <rPr>
        <b/>
        <sz val="8"/>
        <color theme="0"/>
        <rFont val="Calibri"/>
        <family val="2"/>
        <scheme val="minor"/>
      </rPr>
      <t>i</t>
    </r>
  </si>
  <si>
    <t>fi</t>
  </si>
  <si>
    <t>centrummaten</t>
  </si>
  <si>
    <t xml:space="preserve">modale klasse </t>
  </si>
  <si>
    <t>modus</t>
  </si>
  <si>
    <t>mediaanklasse</t>
  </si>
  <si>
    <t>mediaan</t>
  </si>
  <si>
    <t xml:space="preserve">Rekenkundig gem. </t>
  </si>
  <si>
    <t>sprijdingsmaten</t>
  </si>
  <si>
    <t>variatiebreedte</t>
  </si>
  <si>
    <t>interkwartielafstand</t>
  </si>
  <si>
    <t>gemiddelde afwijking</t>
  </si>
  <si>
    <t>kwartielen</t>
  </si>
  <si>
    <t>Q1</t>
  </si>
  <si>
    <t>Q2</t>
  </si>
  <si>
    <t>Q3</t>
  </si>
  <si>
    <t>[14,17[</t>
  </si>
  <si>
    <r>
      <t xml:space="preserve">standaardafijking </t>
    </r>
    <r>
      <rPr>
        <b/>
        <sz val="11"/>
        <color theme="0"/>
        <rFont val="Calibri"/>
        <family val="2"/>
      </rPr>
      <t>σ</t>
    </r>
  </si>
  <si>
    <t>steekproefstandaardafwijking s</t>
  </si>
  <si>
    <t xml:space="preserve">Wit: wolken </t>
  </si>
  <si>
    <t xml:space="preserve">Rood: veel stikstofdioxide </t>
  </si>
  <si>
    <t xml:space="preserve">Blauw: weinig stikstofdioxide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</si>
</sst>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 #,##0.00\ &quot;€&quot;_-;\-* #,##0.00\ &quot;€&quot;_-;_-* &quot;-&quot;??\ &quot;€&quot;_-;_-@_-"/>
  </numFmts>
  <fonts count="7" x14ac:knownFonts="1">
    <font>
      <sz val="11"/>
      <color theme="1"/>
      <name val="Calibri"/>
      <family val="2"/>
      <scheme val="minor"/>
    </font>
    <font>
      <b/>
      <sz val="11"/>
      <color theme="0"/>
      <name val="Calibri"/>
      <family val="2"/>
      <scheme val="minor"/>
    </font>
    <font>
      <b/>
      <sz val="12"/>
      <color theme="0"/>
      <name val="Calibri"/>
      <family val="2"/>
      <scheme val="minor"/>
    </font>
    <font>
      <b/>
      <sz val="8"/>
      <color theme="0"/>
      <name val="Calibri"/>
      <family val="2"/>
      <scheme val="minor"/>
    </font>
    <font>
      <sz val="11"/>
      <color theme="1"/>
      <name val="Calibri"/>
      <family val="2"/>
      <scheme val="minor"/>
    </font>
    <font>
      <b/>
      <sz val="11"/>
      <color theme="1"/>
      <name val="Calibri"/>
      <family val="2"/>
      <scheme val="minor"/>
    </font>
    <font>
      <b/>
      <sz val="11"/>
      <color theme="0"/>
      <name val="Calibri"/>
      <family val="2"/>
    </font>
  </fonts>
  <fills count="5">
    <fill>
      <patternFill patternType="none"/>
    </fill>
    <fill>
      <patternFill patternType="gray125"/>
    </fill>
    <fill>
      <patternFill patternType="solid">
        <fgColor theme="4"/>
        <bgColor theme="4"/>
      </patternFill>
    </fill>
    <fill>
      <patternFill patternType="solid">
        <fgColor theme="4" tint="0.59999389629810485"/>
        <bgColor theme="4" tint="0.59999389629810485"/>
      </patternFill>
    </fill>
    <fill>
      <patternFill patternType="solid">
        <fgColor theme="4" tint="0.79998168889431442"/>
        <bgColor theme="4" tint="0.79998168889431442"/>
      </patternFill>
    </fill>
  </fills>
  <borders count="14">
    <border>
      <left/>
      <right/>
      <top/>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indexed="64"/>
      </right>
      <top style="thin">
        <color indexed="64"/>
      </top>
      <bottom/>
      <diagonal/>
    </border>
    <border>
      <left style="thin">
        <color indexed="64"/>
      </left>
      <right style="thin">
        <color indexed="64"/>
      </right>
      <top/>
      <bottom style="thin">
        <color theme="4" tint="0.39997558519241921"/>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44" fontId="4" fillId="0" borderId="0" applyFont="0" applyFill="0" applyBorder="0" applyAlignment="0" applyProtection="0"/>
  </cellStyleXfs>
  <cellXfs count="23">
    <xf numFmtId="0" fontId="0" fillId="0" borderId="0" xfId="0"/>
    <xf numFmtId="2" fontId="0" fillId="0" borderId="0" xfId="0" applyNumberFormat="1"/>
    <xf numFmtId="0" fontId="1" fillId="2" borderId="1" xfId="0" applyFont="1" applyFill="1" applyBorder="1"/>
    <xf numFmtId="0" fontId="1" fillId="2" borderId="2" xfId="0" applyFont="1" applyFill="1" applyBorder="1"/>
    <xf numFmtId="0" fontId="1" fillId="2" borderId="0" xfId="0" applyFont="1" applyFill="1" applyBorder="1"/>
    <xf numFmtId="0" fontId="1" fillId="2" borderId="3" xfId="0" applyFont="1" applyFill="1" applyBorder="1"/>
    <xf numFmtId="0" fontId="0" fillId="0" borderId="0" xfId="0" applyFill="1"/>
    <xf numFmtId="0" fontId="0" fillId="3" borderId="4" xfId="0" applyFont="1" applyFill="1" applyBorder="1"/>
    <xf numFmtId="0" fontId="0" fillId="4" borderId="4" xfId="0" applyFont="1" applyFill="1" applyBorder="1"/>
    <xf numFmtId="0" fontId="0" fillId="3" borderId="5" xfId="0" applyFont="1" applyFill="1" applyBorder="1"/>
    <xf numFmtId="0" fontId="0" fillId="0" borderId="0" xfId="0" applyBorder="1"/>
    <xf numFmtId="0" fontId="5" fillId="0" borderId="0" xfId="0" applyFont="1"/>
    <xf numFmtId="0" fontId="1" fillId="2" borderId="6" xfId="0" applyFont="1" applyFill="1" applyBorder="1"/>
    <xf numFmtId="0" fontId="0" fillId="4" borderId="4" xfId="1" applyNumberFormat="1" applyFont="1" applyFill="1" applyBorder="1"/>
    <xf numFmtId="0" fontId="0" fillId="0" borderId="6" xfId="0" applyBorder="1"/>
    <xf numFmtId="0" fontId="0" fillId="0" borderId="7" xfId="0" applyBorder="1"/>
    <xf numFmtId="0" fontId="0" fillId="0" borderId="8" xfId="0" applyBorder="1"/>
    <xf numFmtId="0" fontId="0" fillId="0" borderId="2"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cellXfs>
  <cellStyles count="2">
    <cellStyle name="Standaard" xfId="0" builtinId="0"/>
    <cellStyle name="Valuta" xfId="1" builtinId="4"/>
  </cellStyles>
  <dxfs count="9">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fill>
        <patternFill patternType="none">
          <fgColor indexed="64"/>
          <bgColor auto="1"/>
        </patternFill>
      </fill>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Ogief</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berekeningen!$K$2:$K$10</c:f>
              <c:numCache>
                <c:formatCode>General</c:formatCode>
                <c:ptCount val="9"/>
                <c:pt idx="0">
                  <c:v>1.9178082191780823E-2</c:v>
                </c:pt>
                <c:pt idx="1">
                  <c:v>0.13972602739726028</c:v>
                </c:pt>
                <c:pt idx="2">
                  <c:v>0.44931506849315067</c:v>
                </c:pt>
                <c:pt idx="3">
                  <c:v>0.76438356164383559</c:v>
                </c:pt>
                <c:pt idx="4">
                  <c:v>0.9068493150684932</c:v>
                </c:pt>
                <c:pt idx="5">
                  <c:v>0.9616438356164384</c:v>
                </c:pt>
                <c:pt idx="6">
                  <c:v>0.99178082191780825</c:v>
                </c:pt>
                <c:pt idx="7">
                  <c:v>0.99726027397260275</c:v>
                </c:pt>
                <c:pt idx="8">
                  <c:v>1</c:v>
                </c:pt>
              </c:numCache>
            </c:numRef>
          </c:val>
          <c:smooth val="0"/>
          <c:extLst>
            <c:ext xmlns:c16="http://schemas.microsoft.com/office/drawing/2014/chart" uri="{C3380CC4-5D6E-409C-BE32-E72D297353CC}">
              <c16:uniqueId val="{00000000-0D30-4314-9E8C-64C52514D72E}"/>
            </c:ext>
          </c:extLst>
        </c:ser>
        <c:dLbls>
          <c:showLegendKey val="0"/>
          <c:showVal val="0"/>
          <c:showCatName val="0"/>
          <c:showSerName val="0"/>
          <c:showPercent val="0"/>
          <c:showBubbleSize val="0"/>
        </c:dLbls>
        <c:marker val="1"/>
        <c:smooth val="0"/>
        <c:axId val="522734016"/>
        <c:axId val="522733688"/>
      </c:lineChart>
      <c:catAx>
        <c:axId val="5227340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klassen</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BE"/>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522733688"/>
        <c:crosses val="autoZero"/>
        <c:auto val="1"/>
        <c:lblAlgn val="ctr"/>
        <c:lblOffset val="100"/>
        <c:noMultiLvlLbl val="0"/>
      </c:catAx>
      <c:valAx>
        <c:axId val="5227336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cumulatieve relatieve frequentie</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B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5227340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nl-BE"/>
              <a:t>Histogram</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nl-BE"/>
        </a:p>
      </c:txPr>
    </c:title>
    <c:autoTitleDeleted val="0"/>
    <c:plotArea>
      <c:layout/>
      <c:barChart>
        <c:barDir val="col"/>
        <c:grouping val="cluster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strRef>
              <c:f>berekeningen!$F$2:$F$10</c:f>
              <c:strCache>
                <c:ptCount val="9"/>
                <c:pt idx="0">
                  <c:v>[5,8[</c:v>
                </c:pt>
                <c:pt idx="1">
                  <c:v>[8,11[</c:v>
                </c:pt>
                <c:pt idx="2">
                  <c:v>[11,14[</c:v>
                </c:pt>
                <c:pt idx="3">
                  <c:v>[14,17[</c:v>
                </c:pt>
                <c:pt idx="4">
                  <c:v>[17,20[</c:v>
                </c:pt>
                <c:pt idx="5">
                  <c:v>[20,23[</c:v>
                </c:pt>
                <c:pt idx="6">
                  <c:v>[23,26[</c:v>
                </c:pt>
                <c:pt idx="7">
                  <c:v>[26,29[</c:v>
                </c:pt>
                <c:pt idx="8">
                  <c:v>[29,32[</c:v>
                </c:pt>
              </c:strCache>
            </c:strRef>
          </c:cat>
          <c:val>
            <c:numRef>
              <c:f>berekeningen!$I$2:$I$10</c:f>
              <c:numCache>
                <c:formatCode>General</c:formatCode>
                <c:ptCount val="9"/>
                <c:pt idx="0">
                  <c:v>1.9178082191780823E-2</c:v>
                </c:pt>
                <c:pt idx="1">
                  <c:v>0.12054794520547946</c:v>
                </c:pt>
                <c:pt idx="2">
                  <c:v>0.30958904109589042</c:v>
                </c:pt>
                <c:pt idx="3">
                  <c:v>0.31506849315068491</c:v>
                </c:pt>
                <c:pt idx="4">
                  <c:v>0.14246575342465753</c:v>
                </c:pt>
                <c:pt idx="5">
                  <c:v>5.4794520547945202E-2</c:v>
                </c:pt>
                <c:pt idx="6">
                  <c:v>3.0136986301369864E-2</c:v>
                </c:pt>
                <c:pt idx="7">
                  <c:v>5.4794520547945206E-3</c:v>
                </c:pt>
                <c:pt idx="8">
                  <c:v>2.7397260273972603E-3</c:v>
                </c:pt>
              </c:numCache>
            </c:numRef>
          </c:val>
          <c:extLst>
            <c:ext xmlns:c16="http://schemas.microsoft.com/office/drawing/2014/chart" uri="{C3380CC4-5D6E-409C-BE32-E72D297353CC}">
              <c16:uniqueId val="{00000000-C686-4170-ABFD-1AF1CB46995F}"/>
            </c:ext>
          </c:extLst>
        </c:ser>
        <c:dLbls>
          <c:showLegendKey val="0"/>
          <c:showVal val="0"/>
          <c:showCatName val="0"/>
          <c:showSerName val="0"/>
          <c:showPercent val="0"/>
          <c:showBubbleSize val="0"/>
        </c:dLbls>
        <c:gapWidth val="0"/>
        <c:axId val="519235464"/>
        <c:axId val="519238416"/>
      </c:barChart>
      <c:catAx>
        <c:axId val="519235464"/>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nl-BE"/>
                  <a:t>klassen</a:t>
                </a:r>
              </a:p>
            </c:rich>
          </c:tx>
          <c:layout/>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nl-B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nl-BE"/>
          </a:p>
        </c:txPr>
        <c:crossAx val="519238416"/>
        <c:crosses val="autoZero"/>
        <c:auto val="1"/>
        <c:lblAlgn val="ctr"/>
        <c:lblOffset val="100"/>
        <c:noMultiLvlLbl val="0"/>
      </c:catAx>
      <c:valAx>
        <c:axId val="519238416"/>
        <c:scaling>
          <c:orientation val="minMax"/>
        </c:scaling>
        <c:delete val="0"/>
        <c:axPos val="l"/>
        <c:title>
          <c:tx>
            <c:rich>
              <a:bodyPr rot="-540000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nl-BE"/>
                  <a:t>relatieve</a:t>
                </a:r>
                <a:r>
                  <a:rPr lang="nl-BE" baseline="0"/>
                  <a:t> frequentie</a:t>
                </a:r>
                <a:endParaRPr lang="nl-BE"/>
              </a:p>
            </c:rich>
          </c:tx>
          <c:layout/>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nl-B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nl-BE"/>
          </a:p>
        </c:txPr>
        <c:crossAx val="5192354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3.xml><?xml version="1.0" encoding="utf-8"?>
<cx:chartSpace xmlns:a="http://schemas.openxmlformats.org/drawingml/2006/main" xmlns:r="http://schemas.openxmlformats.org/officeDocument/2006/relationships" xmlns:cx="http://schemas.microsoft.com/office/drawing/2014/chartex">
  <cx:chartData>
    <cx:data id="0">
      <cx:numDim type="val">
        <cx:f>_xlchart.0</cx:f>
      </cx:numDim>
    </cx:data>
  </cx:chartData>
  <cx:chart>
    <cx:title pos="t" align="ctr" overlay="0">
      <cx:tx>
        <cx:rich>
          <a:bodyPr rot="0" spcFirstLastPara="1" vertOverflow="ellipsis" vert="horz" wrap="square" lIns="0" tIns="0" rIns="0" bIns="0" anchor="ctr" anchorCtr="1"/>
          <a:lstStyle/>
          <a:p>
            <a:pPr algn="ctr">
              <a:defRPr/>
            </a:pPr>
            <a:r>
              <a:rPr lang="nl-BE"/>
              <a:t>Boxplot</a:t>
            </a:r>
          </a:p>
        </cx:rich>
      </cx:tx>
    </cx:title>
    <cx:plotArea>
      <cx:plotAreaRegion>
        <cx:series layoutId="boxWhisker" uniqueId="{08410419-B61F-4AB3-B5BE-4AD0EFFD567E}">
          <cx:dataId val="0"/>
          <cx:layoutPr>
            <cx:visibility meanLine="0" meanMarker="1" nonoutliers="0" outliers="1"/>
            <cx:statistics quartileMethod="exclusive"/>
          </cx:layoutPr>
        </cx:series>
      </cx:plotAreaRegion>
      <cx:axis id="0">
        <cx:catScaling gapWidth="1"/>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rot="-60000000" vert="horz"/>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rot="-60000000" vert="horz"/>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rot="0" vert="horz"/>
  </cs:title>
  <cs:trendline>
    <cs:lnRef idx="0"/>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bodyPr rot="-60000000" vert="horz"/>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1</xdr:col>
      <xdr:colOff>7620</xdr:colOff>
      <xdr:row>1</xdr:row>
      <xdr:rowOff>7620</xdr:rowOff>
    </xdr:from>
    <xdr:ext cx="7909560" cy="4831080"/>
    <xdr:sp macro="" textlink="">
      <xdr:nvSpPr>
        <xdr:cNvPr id="2" name="Tekstvak 1"/>
        <xdr:cNvSpPr txBox="1"/>
      </xdr:nvSpPr>
      <xdr:spPr>
        <a:xfrm>
          <a:off x="617220" y="190500"/>
          <a:ext cx="7909560" cy="483108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lang="nl-BE" sz="1100"/>
            <a:t>Uitleg</a:t>
          </a:r>
          <a:r>
            <a:rPr lang="nl-BE" sz="1100" baseline="0"/>
            <a:t> onderzoek: </a:t>
          </a:r>
        </a:p>
        <a:p>
          <a:r>
            <a:rPr lang="nl-BE" sz="1100" baseline="0"/>
            <a:t>Astro Pi </a:t>
          </a:r>
        </a:p>
        <a:p>
          <a:r>
            <a:rPr lang="nl-BE" sz="1100" baseline="0"/>
            <a:t>Aan boord van het ISS hangen twee computers Ed en Izzy die metingen uitvoeren. In dit onderzoek wordt gewerkt met de metingen van Izzy. </a:t>
          </a:r>
          <a:r>
            <a:rPr lang="nl-BE" sz="1100">
              <a:solidFill>
                <a:schemeClr val="dk1"/>
              </a:solidFill>
              <a:effectLst/>
              <a:latin typeface="+mn-lt"/>
              <a:ea typeface="+mn-ea"/>
              <a:cs typeface="+mn-cs"/>
            </a:rPr>
            <a:t>Izzy is gericht op de aarde en heeft de sensoren: temperatuur, druk, versnellingsgyroscoop, luchtvochtigheid en een infrarood camera. Ik</a:t>
          </a:r>
          <a:r>
            <a:rPr lang="nl-BE" sz="1100" baseline="0">
              <a:solidFill>
                <a:schemeClr val="dk1"/>
              </a:solidFill>
              <a:effectLst/>
              <a:latin typeface="+mn-lt"/>
              <a:ea typeface="+mn-ea"/>
              <a:cs typeface="+mn-cs"/>
            </a:rPr>
            <a:t> ga gebruik maken van de metingen van de infraroodcamera om luchtvervuiling in kaart te brengen. Het lijkt wat gek om met een satelliet die 400 kilometer boven de aarde hangt de lucht te meten in onze troposfeer. </a:t>
          </a:r>
        </a:p>
        <a:p>
          <a:endParaRPr lang="nl-BE" sz="1100" baseline="0">
            <a:solidFill>
              <a:schemeClr val="dk1"/>
            </a:solidFill>
            <a:effectLst/>
            <a:latin typeface="+mn-lt"/>
            <a:ea typeface="+mn-ea"/>
            <a:cs typeface="+mn-cs"/>
          </a:endParaRPr>
        </a:p>
        <a:p>
          <a:r>
            <a:rPr lang="nl-BE" sz="1100" baseline="0">
              <a:solidFill>
                <a:schemeClr val="dk1"/>
              </a:solidFill>
              <a:effectLst/>
              <a:latin typeface="+mn-lt"/>
              <a:ea typeface="+mn-ea"/>
              <a:cs typeface="+mn-cs"/>
            </a:rPr>
            <a:t>Om te weten hoe dit in zijn werk gaat is het belangrijk om te weten wat licht eigenlijk is. Licht is een bundel van verschillende golflengtes. Zo heb je blauw licht met een kortere golflengte dan rood licht. Een voorwerp dat er wit uitziet absorbeert geen golflengtes en weerkaatst al het licht. Een appelsien daarentegen gaat blauw, groen en paars licht absorberen en de rode golflangtes weerkaatsen. Daarom ziet de appelsien er oranje uit. </a:t>
          </a:r>
        </a:p>
        <a:p>
          <a:endParaRPr lang="nl-BE" sz="1100" baseline="0">
            <a:solidFill>
              <a:schemeClr val="dk1"/>
            </a:solidFill>
            <a:effectLst/>
            <a:latin typeface="+mn-lt"/>
            <a:ea typeface="+mn-ea"/>
            <a:cs typeface="+mn-cs"/>
          </a:endParaRPr>
        </a:p>
        <a:p>
          <a:r>
            <a:rPr lang="nl-BE" sz="1100" baseline="0">
              <a:solidFill>
                <a:schemeClr val="dk1"/>
              </a:solidFill>
              <a:effectLst/>
              <a:latin typeface="+mn-lt"/>
              <a:ea typeface="+mn-ea"/>
              <a:cs typeface="+mn-cs"/>
            </a:rPr>
            <a:t>Ook de stoffen in onze lucht gaan licht absorberen en zo zichzelf eigenlijk veraden. Daar maak ik gebruik van in dit onderzoek. Stikstofdioxide gaat blauw licht absorberen. De infraroodcamera van Izzy heeft een filter die rood en groen licht blokkeert maar blauw licht en nabij-infrarood licht doorlaat. We kunnen met de infraroodcamera van Izzy dus kijken hoeveel blauw licht er aankomt nadat het van de aarde komt. Als er veel blauw licht kan waargenomen worden, wilt dat zeggen dat er weinig stikstofdioxide in de lucht is. Er wordt immers weinig blauw licht geabsorbeerd. Als er weinig blauw licht wordt waargenomen, is er veel blauw licht geabsorbeerd en hangt er dus veel stikstofdioxide in de lucht.</a:t>
          </a:r>
          <a:endParaRPr lang="nl-BE" sz="1100">
            <a:solidFill>
              <a:schemeClr val="dk1"/>
            </a:solidFill>
            <a:effectLst/>
            <a:latin typeface="+mn-lt"/>
            <a:ea typeface="+mn-ea"/>
            <a:cs typeface="+mn-cs"/>
          </a:endParaRPr>
        </a:p>
        <a:p>
          <a:endParaRPr lang="nl-BE" sz="1100">
            <a:solidFill>
              <a:schemeClr val="dk1"/>
            </a:solidFill>
            <a:effectLst/>
            <a:latin typeface="+mn-lt"/>
            <a:ea typeface="+mn-ea"/>
            <a:cs typeface="+mn-cs"/>
          </a:endParaRPr>
        </a:p>
        <a:p>
          <a:r>
            <a:rPr lang="nl-BE"/>
            <a:t>(</a:t>
          </a:r>
          <a:r>
            <a:rPr lang="nl-BE" sz="1100">
              <a:solidFill>
                <a:schemeClr val="dk1"/>
              </a:solidFill>
              <a:latin typeface="+mn-lt"/>
              <a:ea typeface="+mn-ea"/>
              <a:cs typeface="+mn-cs"/>
            </a:rPr>
            <a:t>De troposfeer is de onderste laag van </a:t>
          </a:r>
          <a:r>
            <a:rPr lang="nl-BE" sz="1100">
              <a:solidFill>
                <a:sysClr val="windowText" lastClr="000000"/>
              </a:solidFill>
              <a:latin typeface="+mn-lt"/>
              <a:ea typeface="+mn-ea"/>
              <a:cs typeface="+mn-cs"/>
            </a:rPr>
            <a:t>de</a:t>
          </a:r>
          <a:r>
            <a:rPr lang="nl-BE" sz="1100" baseline="0">
              <a:solidFill>
                <a:sysClr val="windowText" lastClr="000000"/>
              </a:solidFill>
              <a:latin typeface="+mn-lt"/>
              <a:ea typeface="+mn-ea"/>
              <a:cs typeface="+mn-cs"/>
            </a:rPr>
            <a:t> dampkring</a:t>
          </a:r>
          <a:r>
            <a:rPr lang="nl-BE" sz="1100">
              <a:solidFill>
                <a:sysClr val="windowText" lastClr="000000"/>
              </a:solidFill>
              <a:latin typeface="+mn-lt"/>
              <a:ea typeface="+mn-ea"/>
              <a:cs typeface="+mn-cs"/>
            </a:rPr>
            <a:t> </a:t>
          </a:r>
          <a:r>
            <a:rPr lang="nl-BE" sz="1100">
              <a:solidFill>
                <a:schemeClr val="dk1"/>
              </a:solidFill>
              <a:latin typeface="+mn-lt"/>
              <a:ea typeface="+mn-ea"/>
              <a:cs typeface="+mn-cs"/>
            </a:rPr>
            <a:t>en bevat ongeveer 80% van de totale massa aan lucht. De meeste meteorologische</a:t>
          </a:r>
          <a:r>
            <a:rPr lang="nl-BE" sz="1100" baseline="0">
              <a:solidFill>
                <a:schemeClr val="dk1"/>
              </a:solidFill>
              <a:latin typeface="+mn-lt"/>
              <a:ea typeface="+mn-ea"/>
              <a:cs typeface="+mn-cs"/>
            </a:rPr>
            <a:t> </a:t>
          </a:r>
          <a:r>
            <a:rPr lang="nl-BE" sz="1100">
              <a:solidFill>
                <a:schemeClr val="dk1"/>
              </a:solidFill>
              <a:latin typeface="+mn-lt"/>
              <a:ea typeface="+mn-ea"/>
              <a:cs typeface="+mn-cs"/>
            </a:rPr>
            <a:t>verschijnselen vinden in dit deel van de atmosfeer plaats. </a:t>
          </a:r>
        </a:p>
        <a:p>
          <a:r>
            <a:rPr lang="nl-BE" sz="1100">
              <a:solidFill>
                <a:schemeClr val="dk1"/>
              </a:solidFill>
              <a:latin typeface="+mn-lt"/>
              <a:ea typeface="+mn-ea"/>
              <a:cs typeface="+mn-cs"/>
            </a:rPr>
            <a:t>De troposfeer reikt boven tropische gebieden tot een hoogte van 16 tot 18 km. Boven de polen gaat hij na slechts 6 km via de tropopauze over in de stratosfeer. </a:t>
          </a:r>
        </a:p>
        <a:p>
          <a:r>
            <a:rPr lang="nl-BE" sz="1100">
              <a:solidFill>
                <a:schemeClr val="dk1"/>
              </a:solidFill>
              <a:latin typeface="+mn-lt"/>
              <a:ea typeface="+mn-ea"/>
              <a:cs typeface="+mn-cs"/>
            </a:rPr>
            <a:t>De term troposfeer is afgeleid van het Griekse woord "tropos", dat staat voor bewegen of mengen. Deze regio, die constant in beweging is, heeft de hoogste dichtheid. De troposfeer bestaat voornamelijk uit stikstofgas</a:t>
          </a:r>
          <a:r>
            <a:rPr lang="nl-BE" sz="1100" baseline="0">
              <a:solidFill>
                <a:schemeClr val="dk1"/>
              </a:solidFill>
              <a:latin typeface="+mn-lt"/>
              <a:ea typeface="+mn-ea"/>
              <a:cs typeface="+mn-cs"/>
            </a:rPr>
            <a:t> en zuurstofgas.</a:t>
          </a:r>
          <a:r>
            <a:rPr lang="nl-BE" sz="1100">
              <a:solidFill>
                <a:schemeClr val="dk1"/>
              </a:solidFill>
              <a:latin typeface="+mn-lt"/>
              <a:ea typeface="+mn-ea"/>
              <a:cs typeface="+mn-cs"/>
            </a:rPr>
            <a:t>)</a:t>
          </a:r>
          <a:r>
            <a:rPr lang="nl-BE" baseline="0"/>
            <a:t> </a:t>
          </a:r>
          <a:endParaRPr lang="nl-BE"/>
        </a:p>
      </xdr:txBody>
    </xdr:sp>
    <xdr:clientData/>
  </xdr:oneCellAnchor>
  <xdr:twoCellAnchor editAs="oneCell">
    <xdr:from>
      <xdr:col>15</xdr:col>
      <xdr:colOff>0</xdr:colOff>
      <xdr:row>1</xdr:row>
      <xdr:rowOff>7620</xdr:rowOff>
    </xdr:from>
    <xdr:to>
      <xdr:col>20</xdr:col>
      <xdr:colOff>601980</xdr:colOff>
      <xdr:row>13</xdr:row>
      <xdr:rowOff>18760</xdr:rowOff>
    </xdr:to>
    <xdr:pic>
      <xdr:nvPicPr>
        <xdr:cNvPr id="3" name="Afbeelding 2" descr="Eerste OMI resultaten 09110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44000" y="190500"/>
          <a:ext cx="3649980" cy="2205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12</xdr:col>
      <xdr:colOff>121920</xdr:colOff>
      <xdr:row>0</xdr:row>
      <xdr:rowOff>0</xdr:rowOff>
    </xdr:from>
    <xdr:ext cx="295914" cy="327660"/>
    <mc:AlternateContent xmlns:mc="http://schemas.openxmlformats.org/markup-compatibility/2006" xmlns:a14="http://schemas.microsoft.com/office/drawing/2010/main">
      <mc:Choice Requires="a14">
        <xdr:sp macro="" textlink="">
          <xdr:nvSpPr>
            <xdr:cNvPr id="2" name="Tekstvak 1"/>
            <xdr:cNvSpPr txBox="1"/>
          </xdr:nvSpPr>
          <xdr:spPr>
            <a:xfrm>
              <a:off x="8214360" y="0"/>
              <a:ext cx="295914" cy="3276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14:m>
                <m:oMathPara xmlns:m="http://schemas.openxmlformats.org/officeDocument/2006/math">
                  <m:oMathParaPr>
                    <m:jc m:val="centerGroup"/>
                  </m:oMathParaPr>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m:oMathPara>
              </a14:m>
              <a:endParaRPr lang="nl-BE" sz="1100"/>
            </a:p>
          </xdr:txBody>
        </xdr:sp>
      </mc:Choice>
      <mc:Fallback xmlns="">
        <xdr:sp macro="" textlink="">
          <xdr:nvSpPr>
            <xdr:cNvPr id="2" name="Tekstvak 1"/>
            <xdr:cNvSpPr txBox="1"/>
          </xdr:nvSpPr>
          <xdr:spPr>
            <a:xfrm>
              <a:off x="8214360" y="0"/>
              <a:ext cx="295914" cy="3276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r>
                <a:rPr lang="nl-BE" sz="1100" b="0" i="0">
                  <a:solidFill>
                    <a:schemeClr val="bg1"/>
                  </a:solidFill>
                  <a:latin typeface="Cambria Math" panose="02040503050406030204" pitchFamily="18" charset="0"/>
                </a:rPr>
                <a:t>𝑥 ̅</a:t>
              </a:r>
              <a:endParaRPr lang="nl-BE" sz="1100"/>
            </a:p>
          </xdr:txBody>
        </xdr:sp>
      </mc:Fallback>
    </mc:AlternateContent>
    <xdr:clientData/>
  </xdr:oneCellAnchor>
  <xdr:oneCellAnchor>
    <xdr:from>
      <xdr:col>13</xdr:col>
      <xdr:colOff>121920</xdr:colOff>
      <xdr:row>0</xdr:row>
      <xdr:rowOff>0</xdr:rowOff>
    </xdr:from>
    <xdr:ext cx="391069" cy="342900"/>
    <mc:AlternateContent xmlns:mc="http://schemas.openxmlformats.org/markup-compatibility/2006" xmlns:a14="http://schemas.microsoft.com/office/drawing/2010/main">
      <mc:Choice Requires="a14">
        <xdr:sp macro="" textlink="">
          <xdr:nvSpPr>
            <xdr:cNvPr id="3" name="Tekstvak 2"/>
            <xdr:cNvSpPr txBox="1"/>
          </xdr:nvSpPr>
          <xdr:spPr>
            <a:xfrm>
              <a:off x="8823960" y="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3" name="Tekstvak 2"/>
            <xdr:cNvSpPr txBox="1"/>
          </xdr:nvSpPr>
          <xdr:spPr>
            <a:xfrm>
              <a:off x="8823960" y="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14</xdr:col>
      <xdr:colOff>198120</xdr:colOff>
      <xdr:row>0</xdr:row>
      <xdr:rowOff>0</xdr:rowOff>
    </xdr:from>
    <xdr:ext cx="354200" cy="264560"/>
    <mc:AlternateContent xmlns:mc="http://schemas.openxmlformats.org/markup-compatibility/2006" xmlns:a14="http://schemas.microsoft.com/office/drawing/2010/main">
      <mc:Choice Requires="a14">
        <xdr:sp macro="" textlink="">
          <xdr:nvSpPr>
            <xdr:cNvPr id="4" name="Tekstvak 3"/>
            <xdr:cNvSpPr txBox="1"/>
          </xdr:nvSpPr>
          <xdr:spPr>
            <a:xfrm>
              <a:off x="9410700" y="0"/>
              <a:ext cx="3542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p>
          </xdr:txBody>
        </xdr:sp>
      </mc:Choice>
      <mc:Fallback xmlns="">
        <xdr:sp macro="" textlink="">
          <xdr:nvSpPr>
            <xdr:cNvPr id="4" name="Tekstvak 3"/>
            <xdr:cNvSpPr txBox="1"/>
          </xdr:nvSpPr>
          <xdr:spPr>
            <a:xfrm>
              <a:off x="9410700" y="0"/>
              <a:ext cx="3542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p>
          </xdr:txBody>
        </xdr:sp>
      </mc:Fallback>
    </mc:AlternateContent>
    <xdr:clientData/>
  </xdr:oneCellAnchor>
  <xdr:oneCellAnchor>
    <xdr:from>
      <xdr:col>15</xdr:col>
      <xdr:colOff>121920</xdr:colOff>
      <xdr:row>0</xdr:row>
      <xdr:rowOff>0</xdr:rowOff>
    </xdr:from>
    <xdr:ext cx="596895" cy="264560"/>
    <mc:AlternateContent xmlns:mc="http://schemas.openxmlformats.org/markup-compatibility/2006" xmlns:a14="http://schemas.microsoft.com/office/drawing/2010/main">
      <mc:Choice Requires="a14">
        <xdr:sp macro="" textlink="">
          <xdr:nvSpPr>
            <xdr:cNvPr id="5" name="Tekstvak 4"/>
            <xdr:cNvSpPr txBox="1"/>
          </xdr:nvSpPr>
          <xdr:spPr>
            <a:xfrm>
              <a:off x="9944100" y="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mlns="">
        <xdr:sp macro="" textlink="">
          <xdr:nvSpPr>
            <xdr:cNvPr id="5" name="Tekstvak 4"/>
            <xdr:cNvSpPr txBox="1"/>
          </xdr:nvSpPr>
          <xdr:spPr>
            <a:xfrm>
              <a:off x="9944100" y="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16</xdr:col>
      <xdr:colOff>198120</xdr:colOff>
      <xdr:row>0</xdr:row>
      <xdr:rowOff>0</xdr:rowOff>
    </xdr:from>
    <xdr:ext cx="528158" cy="264560"/>
    <mc:AlternateContent xmlns:mc="http://schemas.openxmlformats.org/markup-compatibility/2006" xmlns:a14="http://schemas.microsoft.com/office/drawing/2010/main">
      <mc:Choice Requires="a14">
        <xdr:sp macro="" textlink="">
          <xdr:nvSpPr>
            <xdr:cNvPr id="6" name="Tekstvak 5"/>
            <xdr:cNvSpPr txBox="1"/>
          </xdr:nvSpPr>
          <xdr:spPr>
            <a:xfrm>
              <a:off x="10843260" y="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mlns="">
        <xdr:sp macro="" textlink="">
          <xdr:nvSpPr>
            <xdr:cNvPr id="6" name="Tekstvak 5"/>
            <xdr:cNvSpPr txBox="1"/>
          </xdr:nvSpPr>
          <xdr:spPr>
            <a:xfrm>
              <a:off x="10843260" y="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18</xdr:col>
      <xdr:colOff>731520</xdr:colOff>
      <xdr:row>5</xdr:row>
      <xdr:rowOff>22860</xdr:rowOff>
    </xdr:from>
    <xdr:ext cx="868680" cy="388620"/>
    <mc:AlternateContent xmlns:mc="http://schemas.openxmlformats.org/markup-compatibility/2006" xmlns:a14="http://schemas.microsoft.com/office/drawing/2010/main">
      <mc:Choice Requires="a14">
        <xdr:sp macro="" textlink="">
          <xdr:nvSpPr>
            <xdr:cNvPr id="7" name="Tekstvak 6"/>
            <xdr:cNvSpPr txBox="1"/>
          </xdr:nvSpPr>
          <xdr:spPr>
            <a:xfrm>
              <a:off x="12702540" y="1318260"/>
              <a:ext cx="868680" cy="3886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m:oMathPara>
              </a14:m>
              <a:endParaRPr lang="nl-BE" sz="1100">
                <a:solidFill>
                  <a:schemeClr val="bg1"/>
                </a:solidFill>
              </a:endParaRPr>
            </a:p>
          </xdr:txBody>
        </xdr:sp>
      </mc:Choice>
      <mc:Fallback xmlns="">
        <xdr:sp macro="" textlink="">
          <xdr:nvSpPr>
            <xdr:cNvPr id="7" name="Tekstvak 6"/>
            <xdr:cNvSpPr txBox="1"/>
          </xdr:nvSpPr>
          <xdr:spPr>
            <a:xfrm>
              <a:off x="12702540" y="1318260"/>
              <a:ext cx="868680" cy="3886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nl-BE" sz="1100" b="0" i="0">
                  <a:solidFill>
                    <a:schemeClr val="bg1"/>
                  </a:solidFill>
                  <a:latin typeface="Cambria Math" panose="02040503050406030204" pitchFamily="18" charset="0"/>
                </a:rPr>
                <a:t>𝑥 ̅</a:t>
              </a:r>
              <a:endParaRPr lang="nl-BE" sz="1100">
                <a:solidFill>
                  <a:schemeClr val="bg1"/>
                </a:solidFill>
              </a:endParaRPr>
            </a:p>
          </xdr:txBody>
        </xdr:sp>
      </mc:Fallback>
    </mc:AlternateContent>
    <xdr:clientData/>
  </xdr:oneCellAnchor>
  <xdr:oneCellAnchor>
    <xdr:from>
      <xdr:col>11</xdr:col>
      <xdr:colOff>198120</xdr:colOff>
      <xdr:row>19</xdr:row>
      <xdr:rowOff>160020</xdr:rowOff>
    </xdr:from>
    <xdr:ext cx="184731" cy="264560"/>
    <xdr:sp macro="" textlink="">
      <xdr:nvSpPr>
        <xdr:cNvPr id="9" name="Tekstvak 8"/>
        <xdr:cNvSpPr txBox="1"/>
      </xdr:nvSpPr>
      <xdr:spPr>
        <a:xfrm>
          <a:off x="7680960" y="3741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BE" sz="1100"/>
        </a:p>
      </xdr:txBody>
    </xdr:sp>
    <xdr:clientData/>
  </xdr:oneCellAnchor>
  <xdr:oneCellAnchor>
    <xdr:from>
      <xdr:col>10</xdr:col>
      <xdr:colOff>243840</xdr:colOff>
      <xdr:row>17</xdr:row>
      <xdr:rowOff>45720</xdr:rowOff>
    </xdr:from>
    <xdr:ext cx="346185" cy="283154"/>
    <mc:AlternateContent xmlns:mc="http://schemas.openxmlformats.org/markup-compatibility/2006" xmlns:a14="http://schemas.microsoft.com/office/drawing/2010/main">
      <mc:Choice Requires="a14">
        <xdr:sp macro="" textlink="">
          <xdr:nvSpPr>
            <xdr:cNvPr id="10" name="Tekstvak 9"/>
            <xdr:cNvSpPr txBox="1"/>
          </xdr:nvSpPr>
          <xdr:spPr>
            <a:xfrm>
              <a:off x="7117080" y="3169920"/>
              <a:ext cx="346185" cy="2831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14:m>
                <m:oMathPara xmlns:m="http://schemas.openxmlformats.org/officeDocument/2006/math">
                  <m:oMathParaPr>
                    <m:jc m:val="centerGroup"/>
                  </m:oMathParaPr>
                  <m:oMath xmlns:m="http://schemas.openxmlformats.org/officeDocument/2006/math">
                    <m:acc>
                      <m:accPr>
                        <m:chr m:val="̅"/>
                        <m:ctrlPr>
                          <a:rPr lang="nl-BE" sz="1100" i="1">
                            <a:solidFill>
                              <a:schemeClr val="bg1"/>
                            </a:solidFill>
                            <a:latin typeface="Cambria Math" panose="02040503050406030204" pitchFamily="18" charset="0"/>
                          </a:rPr>
                        </m:ctrlPr>
                      </m:accPr>
                      <m:e/>
                    </m:acc>
                  </m:oMath>
                </m:oMathPara>
              </a14:m>
              <a:endParaRPr lang="nl-BE" sz="1100"/>
            </a:p>
          </xdr:txBody>
        </xdr:sp>
      </mc:Choice>
      <mc:Fallback xmlns="">
        <xdr:sp macro="" textlink="">
          <xdr:nvSpPr>
            <xdr:cNvPr id="10" name="Tekstvak 9"/>
            <xdr:cNvSpPr txBox="1"/>
          </xdr:nvSpPr>
          <xdr:spPr>
            <a:xfrm>
              <a:off x="7117080" y="3169920"/>
              <a:ext cx="346185" cy="2831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r>
                <a:rPr lang="nl-BE" sz="1100" i="0">
                  <a:solidFill>
                    <a:schemeClr val="bg1"/>
                  </a:solidFill>
                  <a:latin typeface="Cambria Math" panose="02040503050406030204" pitchFamily="18" charset="0"/>
                </a:rPr>
                <a:t>() ̅</a:t>
              </a:r>
              <a:endParaRPr lang="nl-BE" sz="1100"/>
            </a:p>
          </xdr:txBody>
        </xdr:sp>
      </mc:Fallback>
    </mc:AlternateContent>
    <xdr:clientData/>
  </xdr:oneCellAnchor>
  <xdr:oneCellAnchor>
    <xdr:from>
      <xdr:col>11</xdr:col>
      <xdr:colOff>15240</xdr:colOff>
      <xdr:row>21</xdr:row>
      <xdr:rowOff>30480</xdr:rowOff>
    </xdr:from>
    <xdr:ext cx="184731" cy="264560"/>
    <xdr:sp macro="" textlink="">
      <xdr:nvSpPr>
        <xdr:cNvPr id="11" name="Tekstvak 10"/>
        <xdr:cNvSpPr txBox="1"/>
      </xdr:nvSpPr>
      <xdr:spPr>
        <a:xfrm>
          <a:off x="7498080" y="3977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BE" sz="1100"/>
        </a:p>
      </xdr:txBody>
    </xdr:sp>
    <xdr:clientData/>
  </xdr:oneCellAnchor>
  <xdr:oneCellAnchor>
    <xdr:from>
      <xdr:col>11</xdr:col>
      <xdr:colOff>441960</xdr:colOff>
      <xdr:row>18</xdr:row>
      <xdr:rowOff>53340</xdr:rowOff>
    </xdr:from>
    <xdr:ext cx="184731" cy="264560"/>
    <xdr:sp macro="" textlink="">
      <xdr:nvSpPr>
        <xdr:cNvPr id="12" name="Tekstvak 11"/>
        <xdr:cNvSpPr txBox="1"/>
      </xdr:nvSpPr>
      <xdr:spPr>
        <a:xfrm>
          <a:off x="7924800" y="3451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BE" sz="1100"/>
        </a:p>
      </xdr:txBody>
    </xdr:sp>
    <xdr:clientData/>
  </xdr:oneCellAnchor>
  <xdr:oneCellAnchor>
    <xdr:from>
      <xdr:col>11</xdr:col>
      <xdr:colOff>198120</xdr:colOff>
      <xdr:row>22</xdr:row>
      <xdr:rowOff>144780</xdr:rowOff>
    </xdr:from>
    <xdr:ext cx="184731" cy="264560"/>
    <xdr:sp macro="" textlink="">
      <xdr:nvSpPr>
        <xdr:cNvPr id="13" name="Tekstvak 12"/>
        <xdr:cNvSpPr txBox="1"/>
      </xdr:nvSpPr>
      <xdr:spPr>
        <a:xfrm>
          <a:off x="7680960" y="4274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BE" sz="1100"/>
        </a:p>
      </xdr:txBody>
    </xdr:sp>
    <xdr:clientData/>
  </xdr:oneCellAnchor>
  <xdr:oneCellAnchor>
    <xdr:from>
      <xdr:col>11</xdr:col>
      <xdr:colOff>358140</xdr:colOff>
      <xdr:row>14</xdr:row>
      <xdr:rowOff>129540</xdr:rowOff>
    </xdr:from>
    <xdr:ext cx="295914" cy="264560"/>
    <mc:AlternateContent xmlns:mc="http://schemas.openxmlformats.org/markup-compatibility/2006" xmlns:a14="http://schemas.microsoft.com/office/drawing/2010/main">
      <mc:Choice Requires="a14">
        <xdr:sp macro="" textlink="">
          <xdr:nvSpPr>
            <xdr:cNvPr id="14" name="Tekstvak 13"/>
            <xdr:cNvSpPr txBox="1"/>
          </xdr:nvSpPr>
          <xdr:spPr>
            <a:xfrm>
              <a:off x="7840980" y="2705100"/>
              <a:ext cx="2959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14:m>
                <m:oMathPara xmlns:m="http://schemas.openxmlformats.org/officeDocument/2006/math">
                  <m:oMathParaPr>
                    <m:jc m:val="centerGroup"/>
                  </m:oMathParaPr>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m:oMathPara>
              </a14:m>
              <a:endParaRPr lang="nl-BE" sz="1100"/>
            </a:p>
          </xdr:txBody>
        </xdr:sp>
      </mc:Choice>
      <mc:Fallback xmlns="">
        <xdr:sp macro="" textlink="">
          <xdr:nvSpPr>
            <xdr:cNvPr id="14" name="Tekstvak 13"/>
            <xdr:cNvSpPr txBox="1"/>
          </xdr:nvSpPr>
          <xdr:spPr>
            <a:xfrm>
              <a:off x="7840980" y="2705100"/>
              <a:ext cx="2959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r>
                <a:rPr lang="nl-BE" sz="1100" b="0" i="0">
                  <a:solidFill>
                    <a:schemeClr val="bg1"/>
                  </a:solidFill>
                  <a:latin typeface="Cambria Math" panose="02040503050406030204" pitchFamily="18" charset="0"/>
                </a:rPr>
                <a:t>𝑥 ̅</a:t>
              </a:r>
              <a:endParaRPr lang="nl-BE" sz="1100"/>
            </a:p>
          </xdr:txBody>
        </xdr:sp>
      </mc:Fallback>
    </mc:AlternateContent>
    <xdr:clientData/>
  </xdr:oneCellAnchor>
  <xdr:oneCellAnchor>
    <xdr:from>
      <xdr:col>11</xdr:col>
      <xdr:colOff>129540</xdr:colOff>
      <xdr:row>15</xdr:row>
      <xdr:rowOff>15240</xdr:rowOff>
    </xdr:from>
    <xdr:ext cx="295914" cy="264560"/>
    <mc:AlternateContent xmlns:mc="http://schemas.openxmlformats.org/markup-compatibility/2006" xmlns:a14="http://schemas.microsoft.com/office/drawing/2010/main">
      <mc:Choice Requires="a14">
        <xdr:sp macro="" textlink="">
          <xdr:nvSpPr>
            <xdr:cNvPr id="15" name="Tekstvak 14"/>
            <xdr:cNvSpPr txBox="1"/>
          </xdr:nvSpPr>
          <xdr:spPr>
            <a:xfrm>
              <a:off x="7612380" y="2773680"/>
              <a:ext cx="2959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14:m>
                <m:oMathPara xmlns:m="http://schemas.openxmlformats.org/officeDocument/2006/math">
                  <m:oMathParaPr>
                    <m:jc m:val="centerGroup"/>
                  </m:oMathParaPr>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m:oMathPara>
              </a14:m>
              <a:endParaRPr lang="nl-BE" sz="1100"/>
            </a:p>
          </xdr:txBody>
        </xdr:sp>
      </mc:Choice>
      <mc:Fallback xmlns="">
        <xdr:sp macro="" textlink="">
          <xdr:nvSpPr>
            <xdr:cNvPr id="15" name="Tekstvak 14"/>
            <xdr:cNvSpPr txBox="1"/>
          </xdr:nvSpPr>
          <xdr:spPr>
            <a:xfrm>
              <a:off x="7612380" y="2773680"/>
              <a:ext cx="2959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r>
                <a:rPr lang="nl-BE" sz="1100" b="0" i="0">
                  <a:solidFill>
                    <a:schemeClr val="bg1"/>
                  </a:solidFill>
                  <a:latin typeface="Cambria Math" panose="02040503050406030204" pitchFamily="18" charset="0"/>
                </a:rPr>
                <a:t>𝑥 ̅</a:t>
              </a:r>
              <a:endParaRPr lang="nl-BE" sz="1100"/>
            </a:p>
          </xdr:txBody>
        </xdr:sp>
      </mc:Fallback>
    </mc:AlternateContent>
    <xdr:clientData/>
  </xdr:oneCellAnchor>
  <xdr:oneCellAnchor>
    <xdr:from>
      <xdr:col>10</xdr:col>
      <xdr:colOff>320040</xdr:colOff>
      <xdr:row>17</xdr:row>
      <xdr:rowOff>175260</xdr:rowOff>
    </xdr:from>
    <xdr:ext cx="295914" cy="264560"/>
    <mc:AlternateContent xmlns:mc="http://schemas.openxmlformats.org/markup-compatibility/2006" xmlns:a14="http://schemas.microsoft.com/office/drawing/2010/main">
      <mc:Choice Requires="a14">
        <xdr:sp macro="" textlink="">
          <xdr:nvSpPr>
            <xdr:cNvPr id="16" name="Tekstvak 15"/>
            <xdr:cNvSpPr txBox="1"/>
          </xdr:nvSpPr>
          <xdr:spPr>
            <a:xfrm>
              <a:off x="7193280" y="3299460"/>
              <a:ext cx="2959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14:m>
                <m:oMathPara xmlns:m="http://schemas.openxmlformats.org/officeDocument/2006/math">
                  <m:oMathParaPr>
                    <m:jc m:val="centerGroup"/>
                  </m:oMathParaPr>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m:oMathPara>
              </a14:m>
              <a:endParaRPr lang="nl-BE" sz="1100"/>
            </a:p>
          </xdr:txBody>
        </xdr:sp>
      </mc:Choice>
      <mc:Fallback xmlns="">
        <xdr:sp macro="" textlink="">
          <xdr:nvSpPr>
            <xdr:cNvPr id="16" name="Tekstvak 15"/>
            <xdr:cNvSpPr txBox="1"/>
          </xdr:nvSpPr>
          <xdr:spPr>
            <a:xfrm>
              <a:off x="7193280" y="3299460"/>
              <a:ext cx="2959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r>
                <a:rPr lang="nl-BE" sz="1100" b="0" i="0">
                  <a:solidFill>
                    <a:schemeClr val="bg1"/>
                  </a:solidFill>
                  <a:latin typeface="Cambria Math" panose="02040503050406030204" pitchFamily="18" charset="0"/>
                </a:rPr>
                <a:t>𝑥 ̅</a:t>
              </a:r>
              <a:endParaRPr lang="nl-BE" sz="1100"/>
            </a:p>
          </xdr:txBody>
        </xdr:sp>
      </mc:Fallback>
    </mc:AlternateContent>
    <xdr:clientData/>
  </xdr:oneCellAnchor>
  <xdr:oneCellAnchor>
    <xdr:from>
      <xdr:col>11</xdr:col>
      <xdr:colOff>220980</xdr:colOff>
      <xdr:row>17</xdr:row>
      <xdr:rowOff>137160</xdr:rowOff>
    </xdr:from>
    <xdr:ext cx="295914" cy="264560"/>
    <mc:AlternateContent xmlns:mc="http://schemas.openxmlformats.org/markup-compatibility/2006" xmlns:a14="http://schemas.microsoft.com/office/drawing/2010/main">
      <mc:Choice Requires="a14">
        <xdr:sp macro="" textlink="">
          <xdr:nvSpPr>
            <xdr:cNvPr id="17" name="Tekstvak 16"/>
            <xdr:cNvSpPr txBox="1"/>
          </xdr:nvSpPr>
          <xdr:spPr>
            <a:xfrm>
              <a:off x="7703820" y="3261360"/>
              <a:ext cx="2959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14:m>
                <m:oMathPara xmlns:m="http://schemas.openxmlformats.org/officeDocument/2006/math">
                  <m:oMathParaPr>
                    <m:jc m:val="centerGroup"/>
                  </m:oMathParaPr>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m:oMathPara>
              </a14:m>
              <a:endParaRPr lang="nl-BE" sz="1100"/>
            </a:p>
          </xdr:txBody>
        </xdr:sp>
      </mc:Choice>
      <mc:Fallback xmlns="">
        <xdr:sp macro="" textlink="">
          <xdr:nvSpPr>
            <xdr:cNvPr id="17" name="Tekstvak 16"/>
            <xdr:cNvSpPr txBox="1"/>
          </xdr:nvSpPr>
          <xdr:spPr>
            <a:xfrm>
              <a:off x="7703820" y="3261360"/>
              <a:ext cx="2959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r>
                <a:rPr lang="nl-BE" sz="1100" b="0" i="0">
                  <a:solidFill>
                    <a:schemeClr val="bg1"/>
                  </a:solidFill>
                  <a:latin typeface="Cambria Math" panose="02040503050406030204" pitchFamily="18" charset="0"/>
                </a:rPr>
                <a:t>𝑥 ̅</a:t>
              </a:r>
              <a:endParaRPr lang="nl-BE" sz="1100"/>
            </a:p>
          </xdr:txBody>
        </xdr:sp>
      </mc:Fallback>
    </mc:AlternateContent>
    <xdr:clientData/>
  </xdr:oneCellAnchor>
  <xdr:oneCellAnchor>
    <xdr:from>
      <xdr:col>10</xdr:col>
      <xdr:colOff>594360</xdr:colOff>
      <xdr:row>18</xdr:row>
      <xdr:rowOff>30480</xdr:rowOff>
    </xdr:from>
    <xdr:ext cx="184731" cy="264560"/>
    <xdr:sp macro="" textlink="">
      <xdr:nvSpPr>
        <xdr:cNvPr id="18" name="Tekstvak 17"/>
        <xdr:cNvSpPr txBox="1"/>
      </xdr:nvSpPr>
      <xdr:spPr>
        <a:xfrm>
          <a:off x="7467600" y="333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BE" sz="1100"/>
        </a:p>
      </xdr:txBody>
    </xdr:sp>
    <xdr:clientData/>
  </xdr:oneCellAnchor>
  <xdr:oneCellAnchor>
    <xdr:from>
      <xdr:col>11</xdr:col>
      <xdr:colOff>167640</xdr:colOff>
      <xdr:row>16</xdr:row>
      <xdr:rowOff>144780</xdr:rowOff>
    </xdr:from>
    <xdr:ext cx="184731" cy="264560"/>
    <xdr:sp macro="" textlink="">
      <xdr:nvSpPr>
        <xdr:cNvPr id="19" name="Tekstvak 18"/>
        <xdr:cNvSpPr txBox="1"/>
      </xdr:nvSpPr>
      <xdr:spPr>
        <a:xfrm>
          <a:off x="7650480" y="308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BE" sz="1100"/>
        </a:p>
      </xdr:txBody>
    </xdr:sp>
    <xdr:clientData/>
  </xdr:oneCellAnchor>
  <xdr:oneCellAnchor>
    <xdr:from>
      <xdr:col>11</xdr:col>
      <xdr:colOff>53340</xdr:colOff>
      <xdr:row>23</xdr:row>
      <xdr:rowOff>15240</xdr:rowOff>
    </xdr:from>
    <xdr:ext cx="184731" cy="264560"/>
    <xdr:sp macro="" textlink="">
      <xdr:nvSpPr>
        <xdr:cNvPr id="20" name="Tekstvak 19"/>
        <xdr:cNvSpPr txBox="1"/>
      </xdr:nvSpPr>
      <xdr:spPr>
        <a:xfrm>
          <a:off x="7536180" y="42367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BE" sz="1100"/>
        </a:p>
      </xdr:txBody>
    </xdr:sp>
    <xdr:clientData/>
  </xdr:oneCellAnchor>
  <xdr:oneCellAnchor>
    <xdr:from>
      <xdr:col>11</xdr:col>
      <xdr:colOff>342900</xdr:colOff>
      <xdr:row>17</xdr:row>
      <xdr:rowOff>160020</xdr:rowOff>
    </xdr:from>
    <xdr:ext cx="184731" cy="264560"/>
    <xdr:sp macro="" textlink="">
      <xdr:nvSpPr>
        <xdr:cNvPr id="21" name="Tekstvak 20"/>
        <xdr:cNvSpPr txBox="1"/>
      </xdr:nvSpPr>
      <xdr:spPr>
        <a:xfrm>
          <a:off x="7825740" y="3284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BE" sz="1100"/>
        </a:p>
      </xdr:txBody>
    </xdr:sp>
    <xdr:clientData/>
  </xdr:oneCellAnchor>
  <xdr:oneCellAnchor>
    <xdr:from>
      <xdr:col>11</xdr:col>
      <xdr:colOff>548640</xdr:colOff>
      <xdr:row>19</xdr:row>
      <xdr:rowOff>0</xdr:rowOff>
    </xdr:from>
    <xdr:ext cx="346185" cy="283154"/>
    <mc:AlternateContent xmlns:mc="http://schemas.openxmlformats.org/markup-compatibility/2006" xmlns:a14="http://schemas.microsoft.com/office/drawing/2010/main">
      <mc:Choice Requires="a14">
        <xdr:sp macro="" textlink="">
          <xdr:nvSpPr>
            <xdr:cNvPr id="22" name="Tekstvak 21"/>
            <xdr:cNvSpPr txBox="1"/>
          </xdr:nvSpPr>
          <xdr:spPr>
            <a:xfrm>
              <a:off x="8031480" y="3489960"/>
              <a:ext cx="346185" cy="2831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14:m>
                <m:oMathPara xmlns:m="http://schemas.openxmlformats.org/officeDocument/2006/math">
                  <m:oMathParaPr>
                    <m:jc m:val="centerGroup"/>
                  </m:oMathParaPr>
                  <m:oMath xmlns:m="http://schemas.openxmlformats.org/officeDocument/2006/math">
                    <m:acc>
                      <m:accPr>
                        <m:chr m:val="̅"/>
                        <m:ctrlPr>
                          <a:rPr lang="nl-BE" sz="1100" i="1">
                            <a:solidFill>
                              <a:schemeClr val="bg1"/>
                            </a:solidFill>
                            <a:latin typeface="Cambria Math" panose="02040503050406030204" pitchFamily="18" charset="0"/>
                          </a:rPr>
                        </m:ctrlPr>
                      </m:accPr>
                      <m:e/>
                    </m:acc>
                  </m:oMath>
                </m:oMathPara>
              </a14:m>
              <a:endParaRPr lang="nl-BE" sz="1100"/>
            </a:p>
          </xdr:txBody>
        </xdr:sp>
      </mc:Choice>
      <mc:Fallback xmlns="">
        <xdr:sp macro="" textlink="">
          <xdr:nvSpPr>
            <xdr:cNvPr id="22" name="Tekstvak 21"/>
            <xdr:cNvSpPr txBox="1"/>
          </xdr:nvSpPr>
          <xdr:spPr>
            <a:xfrm>
              <a:off x="8031480" y="3489960"/>
              <a:ext cx="346185" cy="2831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r>
                <a:rPr lang="nl-BE" sz="1100" i="0">
                  <a:solidFill>
                    <a:schemeClr val="bg1"/>
                  </a:solidFill>
                  <a:latin typeface="Cambria Math" panose="02040503050406030204" pitchFamily="18" charset="0"/>
                </a:rPr>
                <a:t>() ̅</a:t>
              </a:r>
              <a:endParaRPr lang="nl-BE" sz="1100"/>
            </a:p>
          </xdr:txBody>
        </xdr:sp>
      </mc:Fallback>
    </mc:AlternateContent>
    <xdr:clientData/>
  </xdr:oneCellAnchor>
  <xdr:oneCellAnchor>
    <xdr:from>
      <xdr:col>11</xdr:col>
      <xdr:colOff>586740</xdr:colOff>
      <xdr:row>14</xdr:row>
      <xdr:rowOff>129540</xdr:rowOff>
    </xdr:from>
    <xdr:ext cx="391069" cy="342900"/>
    <mc:AlternateContent xmlns:mc="http://schemas.openxmlformats.org/markup-compatibility/2006" xmlns:a14="http://schemas.microsoft.com/office/drawing/2010/main">
      <mc:Choice Requires="a14">
        <xdr:sp macro="" textlink="">
          <xdr:nvSpPr>
            <xdr:cNvPr id="24" name="Tekstvak 23"/>
            <xdr:cNvSpPr txBox="1"/>
          </xdr:nvSpPr>
          <xdr:spPr>
            <a:xfrm>
              <a:off x="8069580" y="27965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24" name="Tekstvak 23"/>
            <xdr:cNvSpPr txBox="1"/>
          </xdr:nvSpPr>
          <xdr:spPr>
            <a:xfrm>
              <a:off x="8069580" y="27965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12</xdr:col>
      <xdr:colOff>594360</xdr:colOff>
      <xdr:row>16</xdr:row>
      <xdr:rowOff>99060</xdr:rowOff>
    </xdr:from>
    <xdr:ext cx="391069" cy="342900"/>
    <mc:AlternateContent xmlns:mc="http://schemas.openxmlformats.org/markup-compatibility/2006" xmlns:a14="http://schemas.microsoft.com/office/drawing/2010/main">
      <mc:Choice Requires="a14">
        <xdr:sp macro="" textlink="">
          <xdr:nvSpPr>
            <xdr:cNvPr id="25" name="Tekstvak 24"/>
            <xdr:cNvSpPr txBox="1"/>
          </xdr:nvSpPr>
          <xdr:spPr>
            <a:xfrm>
              <a:off x="8686800" y="313182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25" name="Tekstvak 24"/>
            <xdr:cNvSpPr txBox="1"/>
          </xdr:nvSpPr>
          <xdr:spPr>
            <a:xfrm>
              <a:off x="8686800" y="313182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10</xdr:col>
      <xdr:colOff>403860</xdr:colOff>
      <xdr:row>22</xdr:row>
      <xdr:rowOff>76200</xdr:rowOff>
    </xdr:from>
    <xdr:ext cx="391069" cy="342900"/>
    <mc:AlternateContent xmlns:mc="http://schemas.openxmlformats.org/markup-compatibility/2006" xmlns:a14="http://schemas.microsoft.com/office/drawing/2010/main">
      <mc:Choice Requires="a14">
        <xdr:sp macro="" textlink="">
          <xdr:nvSpPr>
            <xdr:cNvPr id="26" name="Tekstvak 25"/>
            <xdr:cNvSpPr txBox="1"/>
          </xdr:nvSpPr>
          <xdr:spPr>
            <a:xfrm>
              <a:off x="7277100" y="42062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26" name="Tekstvak 25"/>
            <xdr:cNvSpPr txBox="1"/>
          </xdr:nvSpPr>
          <xdr:spPr>
            <a:xfrm>
              <a:off x="7277100" y="42062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11</xdr:col>
      <xdr:colOff>38100</xdr:colOff>
      <xdr:row>21</xdr:row>
      <xdr:rowOff>106680</xdr:rowOff>
    </xdr:from>
    <xdr:ext cx="391069" cy="342900"/>
    <mc:AlternateContent xmlns:mc="http://schemas.openxmlformats.org/markup-compatibility/2006" xmlns:a14="http://schemas.microsoft.com/office/drawing/2010/main">
      <mc:Choice Requires="a14">
        <xdr:sp macro="" textlink="">
          <xdr:nvSpPr>
            <xdr:cNvPr id="27" name="Tekstvak 26"/>
            <xdr:cNvSpPr txBox="1"/>
          </xdr:nvSpPr>
          <xdr:spPr>
            <a:xfrm>
              <a:off x="7520940" y="40538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27" name="Tekstvak 26"/>
            <xdr:cNvSpPr txBox="1"/>
          </xdr:nvSpPr>
          <xdr:spPr>
            <a:xfrm>
              <a:off x="7520940" y="40538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11</xdr:col>
      <xdr:colOff>449580</xdr:colOff>
      <xdr:row>21</xdr:row>
      <xdr:rowOff>0</xdr:rowOff>
    </xdr:from>
    <xdr:ext cx="391069" cy="342900"/>
    <mc:AlternateContent xmlns:mc="http://schemas.openxmlformats.org/markup-compatibility/2006" xmlns:a14="http://schemas.microsoft.com/office/drawing/2010/main">
      <mc:Choice Requires="a14">
        <xdr:sp macro="" textlink="">
          <xdr:nvSpPr>
            <xdr:cNvPr id="28" name="Tekstvak 27"/>
            <xdr:cNvSpPr txBox="1"/>
          </xdr:nvSpPr>
          <xdr:spPr>
            <a:xfrm>
              <a:off x="7932420" y="394716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28" name="Tekstvak 27"/>
            <xdr:cNvSpPr txBox="1"/>
          </xdr:nvSpPr>
          <xdr:spPr>
            <a:xfrm>
              <a:off x="7932420" y="394716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11</xdr:col>
      <xdr:colOff>167640</xdr:colOff>
      <xdr:row>23</xdr:row>
      <xdr:rowOff>45720</xdr:rowOff>
    </xdr:from>
    <xdr:ext cx="391069" cy="342900"/>
    <mc:AlternateContent xmlns:mc="http://schemas.openxmlformats.org/markup-compatibility/2006" xmlns:a14="http://schemas.microsoft.com/office/drawing/2010/main">
      <mc:Choice Requires="a14">
        <xdr:sp macro="" textlink="">
          <xdr:nvSpPr>
            <xdr:cNvPr id="29" name="Tekstvak 28"/>
            <xdr:cNvSpPr txBox="1"/>
          </xdr:nvSpPr>
          <xdr:spPr>
            <a:xfrm>
              <a:off x="7650480" y="43586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29" name="Tekstvak 28"/>
            <xdr:cNvSpPr txBox="1"/>
          </xdr:nvSpPr>
          <xdr:spPr>
            <a:xfrm>
              <a:off x="7650480" y="43586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11</xdr:col>
      <xdr:colOff>480060</xdr:colOff>
      <xdr:row>19</xdr:row>
      <xdr:rowOff>0</xdr:rowOff>
    </xdr:from>
    <xdr:ext cx="391069" cy="342900"/>
    <mc:AlternateContent xmlns:mc="http://schemas.openxmlformats.org/markup-compatibility/2006" xmlns:a14="http://schemas.microsoft.com/office/drawing/2010/main">
      <mc:Choice Requires="a14">
        <xdr:sp macro="" textlink="">
          <xdr:nvSpPr>
            <xdr:cNvPr id="30" name="Tekstvak 29"/>
            <xdr:cNvSpPr txBox="1"/>
          </xdr:nvSpPr>
          <xdr:spPr>
            <a:xfrm>
              <a:off x="7962900" y="358140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30" name="Tekstvak 29"/>
            <xdr:cNvSpPr txBox="1"/>
          </xdr:nvSpPr>
          <xdr:spPr>
            <a:xfrm>
              <a:off x="7962900" y="358140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11</xdr:col>
      <xdr:colOff>190500</xdr:colOff>
      <xdr:row>19</xdr:row>
      <xdr:rowOff>60960</xdr:rowOff>
    </xdr:from>
    <xdr:ext cx="391069" cy="342900"/>
    <mc:AlternateContent xmlns:mc="http://schemas.openxmlformats.org/markup-compatibility/2006" xmlns:a14="http://schemas.microsoft.com/office/drawing/2010/main">
      <mc:Choice Requires="a14">
        <xdr:sp macro="" textlink="">
          <xdr:nvSpPr>
            <xdr:cNvPr id="31" name="Tekstvak 30"/>
            <xdr:cNvSpPr txBox="1"/>
          </xdr:nvSpPr>
          <xdr:spPr>
            <a:xfrm>
              <a:off x="7673340" y="364236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31" name="Tekstvak 30"/>
            <xdr:cNvSpPr txBox="1"/>
          </xdr:nvSpPr>
          <xdr:spPr>
            <a:xfrm>
              <a:off x="7673340" y="364236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11</xdr:col>
      <xdr:colOff>350520</xdr:colOff>
      <xdr:row>23</xdr:row>
      <xdr:rowOff>160020</xdr:rowOff>
    </xdr:from>
    <xdr:ext cx="391069" cy="342900"/>
    <mc:AlternateContent xmlns:mc="http://schemas.openxmlformats.org/markup-compatibility/2006" xmlns:a14="http://schemas.microsoft.com/office/drawing/2010/main">
      <mc:Choice Requires="a14">
        <xdr:sp macro="" textlink="">
          <xdr:nvSpPr>
            <xdr:cNvPr id="32" name="Tekstvak 31"/>
            <xdr:cNvSpPr txBox="1"/>
          </xdr:nvSpPr>
          <xdr:spPr>
            <a:xfrm>
              <a:off x="7833360" y="44729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32" name="Tekstvak 31"/>
            <xdr:cNvSpPr txBox="1"/>
          </xdr:nvSpPr>
          <xdr:spPr>
            <a:xfrm>
              <a:off x="7833360" y="44729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11</xdr:col>
      <xdr:colOff>571500</xdr:colOff>
      <xdr:row>18</xdr:row>
      <xdr:rowOff>68580</xdr:rowOff>
    </xdr:from>
    <xdr:ext cx="391069" cy="342900"/>
    <mc:AlternateContent xmlns:mc="http://schemas.openxmlformats.org/markup-compatibility/2006" xmlns:a14="http://schemas.microsoft.com/office/drawing/2010/main">
      <mc:Choice Requires="a14">
        <xdr:sp macro="" textlink="">
          <xdr:nvSpPr>
            <xdr:cNvPr id="33" name="Tekstvak 32"/>
            <xdr:cNvSpPr txBox="1"/>
          </xdr:nvSpPr>
          <xdr:spPr>
            <a:xfrm>
              <a:off x="8054340" y="346710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33" name="Tekstvak 32"/>
            <xdr:cNvSpPr txBox="1"/>
          </xdr:nvSpPr>
          <xdr:spPr>
            <a:xfrm>
              <a:off x="8054340" y="346710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11</xdr:col>
      <xdr:colOff>121920</xdr:colOff>
      <xdr:row>20</xdr:row>
      <xdr:rowOff>137160</xdr:rowOff>
    </xdr:from>
    <xdr:ext cx="391069" cy="342900"/>
    <mc:AlternateContent xmlns:mc="http://schemas.openxmlformats.org/markup-compatibility/2006" xmlns:a14="http://schemas.microsoft.com/office/drawing/2010/main">
      <mc:Choice Requires="a14">
        <xdr:sp macro="" textlink="">
          <xdr:nvSpPr>
            <xdr:cNvPr id="34" name="Tekstvak 33"/>
            <xdr:cNvSpPr txBox="1"/>
          </xdr:nvSpPr>
          <xdr:spPr>
            <a:xfrm>
              <a:off x="7604760" y="39014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34" name="Tekstvak 33"/>
            <xdr:cNvSpPr txBox="1"/>
          </xdr:nvSpPr>
          <xdr:spPr>
            <a:xfrm>
              <a:off x="7604760" y="390144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11</xdr:col>
      <xdr:colOff>396240</xdr:colOff>
      <xdr:row>21</xdr:row>
      <xdr:rowOff>15240</xdr:rowOff>
    </xdr:from>
    <xdr:ext cx="391069" cy="342900"/>
    <mc:AlternateContent xmlns:mc="http://schemas.openxmlformats.org/markup-compatibility/2006" xmlns:a14="http://schemas.microsoft.com/office/drawing/2010/main">
      <mc:Choice Requires="a14">
        <xdr:sp macro="" textlink="">
          <xdr:nvSpPr>
            <xdr:cNvPr id="35" name="Tekstvak 34"/>
            <xdr:cNvSpPr txBox="1"/>
          </xdr:nvSpPr>
          <xdr:spPr>
            <a:xfrm>
              <a:off x="7879080" y="396240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35" name="Tekstvak 34"/>
            <xdr:cNvSpPr txBox="1"/>
          </xdr:nvSpPr>
          <xdr:spPr>
            <a:xfrm>
              <a:off x="7879080" y="396240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12</xdr:col>
      <xdr:colOff>121920</xdr:colOff>
      <xdr:row>17</xdr:row>
      <xdr:rowOff>7620</xdr:rowOff>
    </xdr:from>
    <xdr:ext cx="391069" cy="342900"/>
    <mc:AlternateContent xmlns:mc="http://schemas.openxmlformats.org/markup-compatibility/2006" xmlns:a14="http://schemas.microsoft.com/office/drawing/2010/main">
      <mc:Choice Requires="a14">
        <xdr:sp macro="" textlink="">
          <xdr:nvSpPr>
            <xdr:cNvPr id="36" name="Tekstvak 35"/>
            <xdr:cNvSpPr txBox="1"/>
          </xdr:nvSpPr>
          <xdr:spPr>
            <a:xfrm>
              <a:off x="8214360" y="322326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36" name="Tekstvak 35"/>
            <xdr:cNvSpPr txBox="1"/>
          </xdr:nvSpPr>
          <xdr:spPr>
            <a:xfrm>
              <a:off x="8214360" y="322326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11</xdr:col>
      <xdr:colOff>335280</xdr:colOff>
      <xdr:row>24</xdr:row>
      <xdr:rowOff>22860</xdr:rowOff>
    </xdr:from>
    <xdr:ext cx="391069" cy="342900"/>
    <mc:AlternateContent xmlns:mc="http://schemas.openxmlformats.org/markup-compatibility/2006" xmlns:a14="http://schemas.microsoft.com/office/drawing/2010/main">
      <mc:Choice Requires="a14">
        <xdr:sp macro="" textlink="">
          <xdr:nvSpPr>
            <xdr:cNvPr id="37" name="Tekstvak 36"/>
            <xdr:cNvSpPr txBox="1"/>
          </xdr:nvSpPr>
          <xdr:spPr>
            <a:xfrm>
              <a:off x="7818120" y="451866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37" name="Tekstvak 36"/>
            <xdr:cNvSpPr txBox="1"/>
          </xdr:nvSpPr>
          <xdr:spPr>
            <a:xfrm>
              <a:off x="7818120" y="451866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12</xdr:col>
      <xdr:colOff>228600</xdr:colOff>
      <xdr:row>20</xdr:row>
      <xdr:rowOff>53340</xdr:rowOff>
    </xdr:from>
    <xdr:ext cx="391069" cy="342900"/>
    <mc:AlternateContent xmlns:mc="http://schemas.openxmlformats.org/markup-compatibility/2006" xmlns:a14="http://schemas.microsoft.com/office/drawing/2010/main">
      <mc:Choice Requires="a14">
        <xdr:sp macro="" textlink="">
          <xdr:nvSpPr>
            <xdr:cNvPr id="38" name="Tekstvak 37"/>
            <xdr:cNvSpPr txBox="1"/>
          </xdr:nvSpPr>
          <xdr:spPr>
            <a:xfrm>
              <a:off x="8321040" y="381762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a:t>
              </a:r>
              <a:endParaRPr lang="nl-BE" sz="1100"/>
            </a:p>
          </xdr:txBody>
        </xdr:sp>
      </mc:Choice>
      <mc:Fallback xmlns="">
        <xdr:sp macro="" textlink="">
          <xdr:nvSpPr>
            <xdr:cNvPr id="38" name="Tekstvak 37"/>
            <xdr:cNvSpPr txBox="1"/>
          </xdr:nvSpPr>
          <xdr:spPr>
            <a:xfrm>
              <a:off x="8321040" y="3817620"/>
              <a:ext cx="391069"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a:t>
              </a:r>
              <a:endParaRPr lang="nl-BE" sz="1100"/>
            </a:p>
          </xdr:txBody>
        </xdr:sp>
      </mc:Fallback>
    </mc:AlternateContent>
    <xdr:clientData/>
  </xdr:oneCellAnchor>
  <xdr:oneCellAnchor>
    <xdr:from>
      <xdr:col>12</xdr:col>
      <xdr:colOff>137160</xdr:colOff>
      <xdr:row>20</xdr:row>
      <xdr:rowOff>114300</xdr:rowOff>
    </xdr:from>
    <xdr:ext cx="596895" cy="264560"/>
    <mc:AlternateContent xmlns:mc="http://schemas.openxmlformats.org/markup-compatibility/2006">
      <mc:Choice xmlns:a14="http://schemas.microsoft.com/office/drawing/2010/main" Requires="a14">
        <xdr:sp macro="" textlink="">
          <xdr:nvSpPr>
            <xdr:cNvPr id="39" name="Tekstvak 38"/>
            <xdr:cNvSpPr txBox="1"/>
          </xdr:nvSpPr>
          <xdr:spPr>
            <a:xfrm>
              <a:off x="8229600" y="381762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39" name="Tekstvak 38"/>
            <xdr:cNvSpPr txBox="1"/>
          </xdr:nvSpPr>
          <xdr:spPr>
            <a:xfrm>
              <a:off x="8229600" y="381762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11</xdr:col>
      <xdr:colOff>7620</xdr:colOff>
      <xdr:row>22</xdr:row>
      <xdr:rowOff>76200</xdr:rowOff>
    </xdr:from>
    <xdr:ext cx="596895" cy="264560"/>
    <mc:AlternateContent xmlns:mc="http://schemas.openxmlformats.org/markup-compatibility/2006">
      <mc:Choice xmlns:a14="http://schemas.microsoft.com/office/drawing/2010/main" Requires="a14">
        <xdr:sp macro="" textlink="">
          <xdr:nvSpPr>
            <xdr:cNvPr id="40" name="Tekstvak 39"/>
            <xdr:cNvSpPr txBox="1"/>
          </xdr:nvSpPr>
          <xdr:spPr>
            <a:xfrm>
              <a:off x="7490460" y="414528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40" name="Tekstvak 39"/>
            <xdr:cNvSpPr txBox="1"/>
          </xdr:nvSpPr>
          <xdr:spPr>
            <a:xfrm>
              <a:off x="7490460" y="414528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11</xdr:col>
      <xdr:colOff>457200</xdr:colOff>
      <xdr:row>23</xdr:row>
      <xdr:rowOff>7620</xdr:rowOff>
    </xdr:from>
    <xdr:ext cx="596895" cy="264560"/>
    <mc:AlternateContent xmlns:mc="http://schemas.openxmlformats.org/markup-compatibility/2006">
      <mc:Choice xmlns:a14="http://schemas.microsoft.com/office/drawing/2010/main" Requires="a14">
        <xdr:sp macro="" textlink="">
          <xdr:nvSpPr>
            <xdr:cNvPr id="41" name="Tekstvak 40"/>
            <xdr:cNvSpPr txBox="1"/>
          </xdr:nvSpPr>
          <xdr:spPr>
            <a:xfrm>
              <a:off x="7940040" y="425958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41" name="Tekstvak 40"/>
            <xdr:cNvSpPr txBox="1"/>
          </xdr:nvSpPr>
          <xdr:spPr>
            <a:xfrm>
              <a:off x="7940040" y="425958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12</xdr:col>
      <xdr:colOff>144780</xdr:colOff>
      <xdr:row>21</xdr:row>
      <xdr:rowOff>144780</xdr:rowOff>
    </xdr:from>
    <xdr:ext cx="596895" cy="264560"/>
    <mc:AlternateContent xmlns:mc="http://schemas.openxmlformats.org/markup-compatibility/2006">
      <mc:Choice xmlns:a14="http://schemas.microsoft.com/office/drawing/2010/main" Requires="a14">
        <xdr:sp macro="" textlink="">
          <xdr:nvSpPr>
            <xdr:cNvPr id="42" name="Tekstvak 41"/>
            <xdr:cNvSpPr txBox="1"/>
          </xdr:nvSpPr>
          <xdr:spPr>
            <a:xfrm>
              <a:off x="8237220" y="403098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42" name="Tekstvak 41"/>
            <xdr:cNvSpPr txBox="1"/>
          </xdr:nvSpPr>
          <xdr:spPr>
            <a:xfrm>
              <a:off x="8237220" y="403098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11</xdr:col>
      <xdr:colOff>533400</xdr:colOff>
      <xdr:row>20</xdr:row>
      <xdr:rowOff>45720</xdr:rowOff>
    </xdr:from>
    <xdr:ext cx="596895" cy="264560"/>
    <mc:AlternateContent xmlns:mc="http://schemas.openxmlformats.org/markup-compatibility/2006">
      <mc:Choice xmlns:a14="http://schemas.microsoft.com/office/drawing/2010/main" Requires="a14">
        <xdr:sp macro="" textlink="">
          <xdr:nvSpPr>
            <xdr:cNvPr id="43" name="Tekstvak 42"/>
            <xdr:cNvSpPr txBox="1"/>
          </xdr:nvSpPr>
          <xdr:spPr>
            <a:xfrm>
              <a:off x="8016240" y="374904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43" name="Tekstvak 42"/>
            <xdr:cNvSpPr txBox="1"/>
          </xdr:nvSpPr>
          <xdr:spPr>
            <a:xfrm>
              <a:off x="8016240" y="374904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13</xdr:col>
      <xdr:colOff>243840</xdr:colOff>
      <xdr:row>19</xdr:row>
      <xdr:rowOff>0</xdr:rowOff>
    </xdr:from>
    <xdr:ext cx="596895" cy="264560"/>
    <mc:AlternateContent xmlns:mc="http://schemas.openxmlformats.org/markup-compatibility/2006">
      <mc:Choice xmlns:a14="http://schemas.microsoft.com/office/drawing/2010/main" Requires="a14">
        <xdr:sp macro="" textlink="">
          <xdr:nvSpPr>
            <xdr:cNvPr id="44" name="Tekstvak 43"/>
            <xdr:cNvSpPr txBox="1"/>
          </xdr:nvSpPr>
          <xdr:spPr>
            <a:xfrm>
              <a:off x="8945880" y="352044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44" name="Tekstvak 43"/>
            <xdr:cNvSpPr txBox="1"/>
          </xdr:nvSpPr>
          <xdr:spPr>
            <a:xfrm>
              <a:off x="8945880" y="352044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13</xdr:col>
      <xdr:colOff>228600</xdr:colOff>
      <xdr:row>16</xdr:row>
      <xdr:rowOff>160020</xdr:rowOff>
    </xdr:from>
    <xdr:ext cx="596895" cy="264560"/>
    <mc:AlternateContent xmlns:mc="http://schemas.openxmlformats.org/markup-compatibility/2006">
      <mc:Choice xmlns:a14="http://schemas.microsoft.com/office/drawing/2010/main" Requires="a14">
        <xdr:sp macro="" textlink="">
          <xdr:nvSpPr>
            <xdr:cNvPr id="45" name="Tekstvak 44"/>
            <xdr:cNvSpPr txBox="1"/>
          </xdr:nvSpPr>
          <xdr:spPr>
            <a:xfrm>
              <a:off x="8930640" y="313182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45" name="Tekstvak 44"/>
            <xdr:cNvSpPr txBox="1"/>
          </xdr:nvSpPr>
          <xdr:spPr>
            <a:xfrm>
              <a:off x="8930640" y="313182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13</xdr:col>
      <xdr:colOff>68580</xdr:colOff>
      <xdr:row>18</xdr:row>
      <xdr:rowOff>0</xdr:rowOff>
    </xdr:from>
    <xdr:ext cx="596895" cy="264560"/>
    <mc:AlternateContent xmlns:mc="http://schemas.openxmlformats.org/markup-compatibility/2006">
      <mc:Choice xmlns:a14="http://schemas.microsoft.com/office/drawing/2010/main" Requires="a14">
        <xdr:sp macro="" textlink="">
          <xdr:nvSpPr>
            <xdr:cNvPr id="46" name="Tekstvak 45"/>
            <xdr:cNvSpPr txBox="1"/>
          </xdr:nvSpPr>
          <xdr:spPr>
            <a:xfrm>
              <a:off x="8770620" y="333756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46" name="Tekstvak 45"/>
            <xdr:cNvSpPr txBox="1"/>
          </xdr:nvSpPr>
          <xdr:spPr>
            <a:xfrm>
              <a:off x="8770620" y="333756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12</xdr:col>
      <xdr:colOff>190500</xdr:colOff>
      <xdr:row>20</xdr:row>
      <xdr:rowOff>106680</xdr:rowOff>
    </xdr:from>
    <xdr:ext cx="596895" cy="264560"/>
    <mc:AlternateContent xmlns:mc="http://schemas.openxmlformats.org/markup-compatibility/2006">
      <mc:Choice xmlns:a14="http://schemas.microsoft.com/office/drawing/2010/main" Requires="a14">
        <xdr:sp macro="" textlink="">
          <xdr:nvSpPr>
            <xdr:cNvPr id="47" name="Tekstvak 46"/>
            <xdr:cNvSpPr txBox="1"/>
          </xdr:nvSpPr>
          <xdr:spPr>
            <a:xfrm>
              <a:off x="8282940" y="381000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47" name="Tekstvak 46"/>
            <xdr:cNvSpPr txBox="1"/>
          </xdr:nvSpPr>
          <xdr:spPr>
            <a:xfrm>
              <a:off x="8282940" y="381000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13</xdr:col>
      <xdr:colOff>137160</xdr:colOff>
      <xdr:row>19</xdr:row>
      <xdr:rowOff>38100</xdr:rowOff>
    </xdr:from>
    <xdr:ext cx="596895" cy="264560"/>
    <mc:AlternateContent xmlns:mc="http://schemas.openxmlformats.org/markup-compatibility/2006">
      <mc:Choice xmlns:a14="http://schemas.microsoft.com/office/drawing/2010/main" Requires="a14">
        <xdr:sp macro="" textlink="">
          <xdr:nvSpPr>
            <xdr:cNvPr id="48" name="Tekstvak 47"/>
            <xdr:cNvSpPr txBox="1"/>
          </xdr:nvSpPr>
          <xdr:spPr>
            <a:xfrm>
              <a:off x="8839200" y="355854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48" name="Tekstvak 47"/>
            <xdr:cNvSpPr txBox="1"/>
          </xdr:nvSpPr>
          <xdr:spPr>
            <a:xfrm>
              <a:off x="8839200" y="355854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13</xdr:col>
      <xdr:colOff>251460</xdr:colOff>
      <xdr:row>20</xdr:row>
      <xdr:rowOff>0</xdr:rowOff>
    </xdr:from>
    <xdr:ext cx="596895" cy="264560"/>
    <mc:AlternateContent xmlns:mc="http://schemas.openxmlformats.org/markup-compatibility/2006">
      <mc:Choice xmlns:a14="http://schemas.microsoft.com/office/drawing/2010/main" Requires="a14">
        <xdr:sp macro="" textlink="">
          <xdr:nvSpPr>
            <xdr:cNvPr id="49" name="Tekstvak 48"/>
            <xdr:cNvSpPr txBox="1"/>
          </xdr:nvSpPr>
          <xdr:spPr>
            <a:xfrm>
              <a:off x="8953500" y="370332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49" name="Tekstvak 48"/>
            <xdr:cNvSpPr txBox="1"/>
          </xdr:nvSpPr>
          <xdr:spPr>
            <a:xfrm>
              <a:off x="8953500" y="370332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13</xdr:col>
      <xdr:colOff>7620</xdr:colOff>
      <xdr:row>22</xdr:row>
      <xdr:rowOff>30480</xdr:rowOff>
    </xdr:from>
    <xdr:ext cx="596895" cy="264560"/>
    <mc:AlternateContent xmlns:mc="http://schemas.openxmlformats.org/markup-compatibility/2006">
      <mc:Choice xmlns:a14="http://schemas.microsoft.com/office/drawing/2010/main" Requires="a14">
        <xdr:sp macro="" textlink="">
          <xdr:nvSpPr>
            <xdr:cNvPr id="50" name="Tekstvak 49"/>
            <xdr:cNvSpPr txBox="1"/>
          </xdr:nvSpPr>
          <xdr:spPr>
            <a:xfrm>
              <a:off x="8709660" y="409956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50" name="Tekstvak 49"/>
            <xdr:cNvSpPr txBox="1"/>
          </xdr:nvSpPr>
          <xdr:spPr>
            <a:xfrm>
              <a:off x="8709660" y="409956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14</xdr:col>
      <xdr:colOff>251460</xdr:colOff>
      <xdr:row>19</xdr:row>
      <xdr:rowOff>30480</xdr:rowOff>
    </xdr:from>
    <xdr:ext cx="596895" cy="264560"/>
    <mc:AlternateContent xmlns:mc="http://schemas.openxmlformats.org/markup-compatibility/2006">
      <mc:Choice xmlns:a14="http://schemas.microsoft.com/office/drawing/2010/main" Requires="a14">
        <xdr:sp macro="" textlink="">
          <xdr:nvSpPr>
            <xdr:cNvPr id="51" name="Tekstvak 50"/>
            <xdr:cNvSpPr txBox="1"/>
          </xdr:nvSpPr>
          <xdr:spPr>
            <a:xfrm>
              <a:off x="9563100" y="355092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51" name="Tekstvak 50"/>
            <xdr:cNvSpPr txBox="1"/>
          </xdr:nvSpPr>
          <xdr:spPr>
            <a:xfrm>
              <a:off x="9563100" y="355092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13</xdr:col>
      <xdr:colOff>601980</xdr:colOff>
      <xdr:row>18</xdr:row>
      <xdr:rowOff>99060</xdr:rowOff>
    </xdr:from>
    <xdr:ext cx="596895" cy="264560"/>
    <mc:AlternateContent xmlns:mc="http://schemas.openxmlformats.org/markup-compatibility/2006">
      <mc:Choice xmlns:a14="http://schemas.microsoft.com/office/drawing/2010/main" Requires="a14">
        <xdr:sp macro="" textlink="">
          <xdr:nvSpPr>
            <xdr:cNvPr id="52" name="Tekstvak 51"/>
            <xdr:cNvSpPr txBox="1"/>
          </xdr:nvSpPr>
          <xdr:spPr>
            <a:xfrm>
              <a:off x="9304020" y="343662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52" name="Tekstvak 51"/>
            <xdr:cNvSpPr txBox="1"/>
          </xdr:nvSpPr>
          <xdr:spPr>
            <a:xfrm>
              <a:off x="9304020" y="343662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14</xdr:col>
      <xdr:colOff>45720</xdr:colOff>
      <xdr:row>16</xdr:row>
      <xdr:rowOff>137160</xdr:rowOff>
    </xdr:from>
    <xdr:ext cx="596895" cy="264560"/>
    <mc:AlternateContent xmlns:mc="http://schemas.openxmlformats.org/markup-compatibility/2006">
      <mc:Choice xmlns:a14="http://schemas.microsoft.com/office/drawing/2010/main" Requires="a14">
        <xdr:sp macro="" textlink="">
          <xdr:nvSpPr>
            <xdr:cNvPr id="53" name="Tekstvak 52"/>
            <xdr:cNvSpPr txBox="1"/>
          </xdr:nvSpPr>
          <xdr:spPr>
            <a:xfrm>
              <a:off x="9357360" y="310896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  </m:t>
                      </m:r>
                      <m:r>
                        <a:rPr lang="nl-BE" sz="1100" b="0" i="1">
                          <a:solidFill>
                            <a:schemeClr val="bg1"/>
                          </a:solidFill>
                          <a:latin typeface="Cambria Math" panose="02040503050406030204" pitchFamily="18" charset="0"/>
                        </a:rPr>
                        <m:t>𝑥</m:t>
                      </m:r>
                    </m:e>
                  </m:acc>
                </m:oMath>
              </a14:m>
              <a:r>
                <a:rPr lang="nl-BE" sz="1100">
                  <a:solidFill>
                    <a:schemeClr val="bg1"/>
                  </a:solidFill>
                </a:rPr>
                <a:t>| . n</a:t>
              </a:r>
              <a:r>
                <a:rPr lang="nl-BE" sz="600">
                  <a:solidFill>
                    <a:schemeClr val="bg1"/>
                  </a:solidFill>
                </a:rPr>
                <a:t>i</a:t>
              </a:r>
            </a:p>
          </xdr:txBody>
        </xdr:sp>
      </mc:Choice>
      <mc:Fallback>
        <xdr:sp macro="" textlink="">
          <xdr:nvSpPr>
            <xdr:cNvPr id="53" name="Tekstvak 52"/>
            <xdr:cNvSpPr txBox="1"/>
          </xdr:nvSpPr>
          <xdr:spPr>
            <a:xfrm>
              <a:off x="9357360" y="3108960"/>
              <a:ext cx="5968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i="0">
                  <a:solidFill>
                    <a:schemeClr val="bg1"/>
                  </a:solidFill>
                  <a:latin typeface="Cambria Math" panose="02040503050406030204" pitchFamily="18" charset="0"/>
                </a:rPr>
                <a:t>(</a:t>
              </a:r>
              <a:r>
                <a:rPr lang="nl-BE" sz="1100" b="0" i="0">
                  <a:solidFill>
                    <a:schemeClr val="bg1"/>
                  </a:solidFill>
                  <a:latin typeface="Cambria Math" panose="02040503050406030204" pitchFamily="18" charset="0"/>
                </a:rPr>
                <a:t>  𝑥) ̅</a:t>
              </a:r>
              <a:r>
                <a:rPr lang="nl-BE" sz="1100">
                  <a:solidFill>
                    <a:schemeClr val="bg1"/>
                  </a:solidFill>
                </a:rPr>
                <a:t>| . n</a:t>
              </a:r>
              <a:r>
                <a:rPr lang="nl-BE" sz="600">
                  <a:solidFill>
                    <a:schemeClr val="bg1"/>
                  </a:solidFill>
                </a:rPr>
                <a:t>i</a:t>
              </a:r>
            </a:p>
          </xdr:txBody>
        </xdr:sp>
      </mc:Fallback>
    </mc:AlternateContent>
    <xdr:clientData/>
  </xdr:oneCellAnchor>
  <xdr:oneCellAnchor>
    <xdr:from>
      <xdr:col>10</xdr:col>
      <xdr:colOff>76200</xdr:colOff>
      <xdr:row>22</xdr:row>
      <xdr:rowOff>175260</xdr:rowOff>
    </xdr:from>
    <xdr:ext cx="528158" cy="264560"/>
    <mc:AlternateContent xmlns:mc="http://schemas.openxmlformats.org/markup-compatibility/2006">
      <mc:Choice xmlns:a14="http://schemas.microsoft.com/office/drawing/2010/main" Requires="a14">
        <xdr:sp macro="" textlink="">
          <xdr:nvSpPr>
            <xdr:cNvPr id="54" name="Tekstvak 53"/>
            <xdr:cNvSpPr txBox="1"/>
          </xdr:nvSpPr>
          <xdr:spPr>
            <a:xfrm>
              <a:off x="6949440" y="424434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54" name="Tekstvak 53"/>
            <xdr:cNvSpPr txBox="1"/>
          </xdr:nvSpPr>
          <xdr:spPr>
            <a:xfrm>
              <a:off x="6949440" y="424434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12</xdr:col>
      <xdr:colOff>381000</xdr:colOff>
      <xdr:row>18</xdr:row>
      <xdr:rowOff>15240</xdr:rowOff>
    </xdr:from>
    <xdr:ext cx="528158" cy="264560"/>
    <mc:AlternateContent xmlns:mc="http://schemas.openxmlformats.org/markup-compatibility/2006">
      <mc:Choice xmlns:a14="http://schemas.microsoft.com/office/drawing/2010/main" Requires="a14">
        <xdr:sp macro="" textlink="">
          <xdr:nvSpPr>
            <xdr:cNvPr id="55" name="Tekstvak 54"/>
            <xdr:cNvSpPr txBox="1"/>
          </xdr:nvSpPr>
          <xdr:spPr>
            <a:xfrm>
              <a:off x="8473440" y="335280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55" name="Tekstvak 54"/>
            <xdr:cNvSpPr txBox="1"/>
          </xdr:nvSpPr>
          <xdr:spPr>
            <a:xfrm>
              <a:off x="8473440" y="335280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12</xdr:col>
      <xdr:colOff>76200</xdr:colOff>
      <xdr:row>20</xdr:row>
      <xdr:rowOff>45720</xdr:rowOff>
    </xdr:from>
    <xdr:ext cx="528158" cy="264560"/>
    <mc:AlternateContent xmlns:mc="http://schemas.openxmlformats.org/markup-compatibility/2006">
      <mc:Choice xmlns:a14="http://schemas.microsoft.com/office/drawing/2010/main" Requires="a14">
        <xdr:sp macro="" textlink="">
          <xdr:nvSpPr>
            <xdr:cNvPr id="56" name="Tekstvak 55"/>
            <xdr:cNvSpPr txBox="1"/>
          </xdr:nvSpPr>
          <xdr:spPr>
            <a:xfrm>
              <a:off x="8168640" y="374904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56" name="Tekstvak 55"/>
            <xdr:cNvSpPr txBox="1"/>
          </xdr:nvSpPr>
          <xdr:spPr>
            <a:xfrm>
              <a:off x="8168640" y="374904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12</xdr:col>
      <xdr:colOff>243840</xdr:colOff>
      <xdr:row>19</xdr:row>
      <xdr:rowOff>99060</xdr:rowOff>
    </xdr:from>
    <xdr:ext cx="528158" cy="264560"/>
    <mc:AlternateContent xmlns:mc="http://schemas.openxmlformats.org/markup-compatibility/2006">
      <mc:Choice xmlns:a14="http://schemas.microsoft.com/office/drawing/2010/main" Requires="a14">
        <xdr:sp macro="" textlink="">
          <xdr:nvSpPr>
            <xdr:cNvPr id="57" name="Tekstvak 56"/>
            <xdr:cNvSpPr txBox="1"/>
          </xdr:nvSpPr>
          <xdr:spPr>
            <a:xfrm>
              <a:off x="8336280" y="361950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57" name="Tekstvak 56"/>
            <xdr:cNvSpPr txBox="1"/>
          </xdr:nvSpPr>
          <xdr:spPr>
            <a:xfrm>
              <a:off x="8336280" y="361950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11</xdr:col>
      <xdr:colOff>472440</xdr:colOff>
      <xdr:row>22</xdr:row>
      <xdr:rowOff>76200</xdr:rowOff>
    </xdr:from>
    <xdr:ext cx="528158" cy="264560"/>
    <mc:AlternateContent xmlns:mc="http://schemas.openxmlformats.org/markup-compatibility/2006">
      <mc:Choice xmlns:a14="http://schemas.microsoft.com/office/drawing/2010/main" Requires="a14">
        <xdr:sp macro="" textlink="">
          <xdr:nvSpPr>
            <xdr:cNvPr id="58" name="Tekstvak 57"/>
            <xdr:cNvSpPr txBox="1"/>
          </xdr:nvSpPr>
          <xdr:spPr>
            <a:xfrm>
              <a:off x="7955280" y="414528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58" name="Tekstvak 57"/>
            <xdr:cNvSpPr txBox="1"/>
          </xdr:nvSpPr>
          <xdr:spPr>
            <a:xfrm>
              <a:off x="7955280" y="414528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11</xdr:col>
      <xdr:colOff>15240</xdr:colOff>
      <xdr:row>25</xdr:row>
      <xdr:rowOff>38100</xdr:rowOff>
    </xdr:from>
    <xdr:ext cx="528158" cy="264560"/>
    <mc:AlternateContent xmlns:mc="http://schemas.openxmlformats.org/markup-compatibility/2006">
      <mc:Choice xmlns:a14="http://schemas.microsoft.com/office/drawing/2010/main" Requires="a14">
        <xdr:sp macro="" textlink="">
          <xdr:nvSpPr>
            <xdr:cNvPr id="59" name="Tekstvak 58"/>
            <xdr:cNvSpPr txBox="1"/>
          </xdr:nvSpPr>
          <xdr:spPr>
            <a:xfrm>
              <a:off x="7498080" y="465582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59" name="Tekstvak 58"/>
            <xdr:cNvSpPr txBox="1"/>
          </xdr:nvSpPr>
          <xdr:spPr>
            <a:xfrm>
              <a:off x="7498080" y="465582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12</xdr:col>
      <xdr:colOff>304800</xdr:colOff>
      <xdr:row>18</xdr:row>
      <xdr:rowOff>30480</xdr:rowOff>
    </xdr:from>
    <xdr:ext cx="528158" cy="264560"/>
    <mc:AlternateContent xmlns:mc="http://schemas.openxmlformats.org/markup-compatibility/2006">
      <mc:Choice xmlns:a14="http://schemas.microsoft.com/office/drawing/2010/main" Requires="a14">
        <xdr:sp macro="" textlink="">
          <xdr:nvSpPr>
            <xdr:cNvPr id="60" name="Tekstvak 59"/>
            <xdr:cNvSpPr txBox="1"/>
          </xdr:nvSpPr>
          <xdr:spPr>
            <a:xfrm>
              <a:off x="8397240" y="336804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60" name="Tekstvak 59"/>
            <xdr:cNvSpPr txBox="1"/>
          </xdr:nvSpPr>
          <xdr:spPr>
            <a:xfrm>
              <a:off x="8397240" y="336804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12</xdr:col>
      <xdr:colOff>533400</xdr:colOff>
      <xdr:row>19</xdr:row>
      <xdr:rowOff>22860</xdr:rowOff>
    </xdr:from>
    <xdr:ext cx="528158" cy="264560"/>
    <mc:AlternateContent xmlns:mc="http://schemas.openxmlformats.org/markup-compatibility/2006">
      <mc:Choice xmlns:a14="http://schemas.microsoft.com/office/drawing/2010/main" Requires="a14">
        <xdr:sp macro="" textlink="">
          <xdr:nvSpPr>
            <xdr:cNvPr id="61" name="Tekstvak 60"/>
            <xdr:cNvSpPr txBox="1"/>
          </xdr:nvSpPr>
          <xdr:spPr>
            <a:xfrm>
              <a:off x="8625840" y="354330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61" name="Tekstvak 60"/>
            <xdr:cNvSpPr txBox="1"/>
          </xdr:nvSpPr>
          <xdr:spPr>
            <a:xfrm>
              <a:off x="8625840" y="354330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12</xdr:col>
      <xdr:colOff>68580</xdr:colOff>
      <xdr:row>23</xdr:row>
      <xdr:rowOff>15240</xdr:rowOff>
    </xdr:from>
    <xdr:ext cx="528158" cy="264560"/>
    <mc:AlternateContent xmlns:mc="http://schemas.openxmlformats.org/markup-compatibility/2006">
      <mc:Choice xmlns:a14="http://schemas.microsoft.com/office/drawing/2010/main" Requires="a14">
        <xdr:sp macro="" textlink="">
          <xdr:nvSpPr>
            <xdr:cNvPr id="62" name="Tekstvak 61"/>
            <xdr:cNvSpPr txBox="1"/>
          </xdr:nvSpPr>
          <xdr:spPr>
            <a:xfrm>
              <a:off x="8161020" y="426720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62" name="Tekstvak 61"/>
            <xdr:cNvSpPr txBox="1"/>
          </xdr:nvSpPr>
          <xdr:spPr>
            <a:xfrm>
              <a:off x="8161020" y="426720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12</xdr:col>
      <xdr:colOff>297180</xdr:colOff>
      <xdr:row>22</xdr:row>
      <xdr:rowOff>38100</xdr:rowOff>
    </xdr:from>
    <xdr:ext cx="528158" cy="264560"/>
    <mc:AlternateContent xmlns:mc="http://schemas.openxmlformats.org/markup-compatibility/2006">
      <mc:Choice xmlns:a14="http://schemas.microsoft.com/office/drawing/2010/main" Requires="a14">
        <xdr:sp macro="" textlink="">
          <xdr:nvSpPr>
            <xdr:cNvPr id="63" name="Tekstvak 62"/>
            <xdr:cNvSpPr txBox="1"/>
          </xdr:nvSpPr>
          <xdr:spPr>
            <a:xfrm>
              <a:off x="8389620" y="410718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63" name="Tekstvak 62"/>
            <xdr:cNvSpPr txBox="1"/>
          </xdr:nvSpPr>
          <xdr:spPr>
            <a:xfrm>
              <a:off x="8389620" y="410718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13</xdr:col>
      <xdr:colOff>411480</xdr:colOff>
      <xdr:row>17</xdr:row>
      <xdr:rowOff>38100</xdr:rowOff>
    </xdr:from>
    <xdr:ext cx="528158" cy="264560"/>
    <mc:AlternateContent xmlns:mc="http://schemas.openxmlformats.org/markup-compatibility/2006">
      <mc:Choice xmlns:a14="http://schemas.microsoft.com/office/drawing/2010/main" Requires="a14">
        <xdr:sp macro="" textlink="">
          <xdr:nvSpPr>
            <xdr:cNvPr id="64" name="Tekstvak 63"/>
            <xdr:cNvSpPr txBox="1"/>
          </xdr:nvSpPr>
          <xdr:spPr>
            <a:xfrm>
              <a:off x="9113520" y="319278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64" name="Tekstvak 63"/>
            <xdr:cNvSpPr txBox="1"/>
          </xdr:nvSpPr>
          <xdr:spPr>
            <a:xfrm>
              <a:off x="9113520" y="319278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12</xdr:col>
      <xdr:colOff>396240</xdr:colOff>
      <xdr:row>20</xdr:row>
      <xdr:rowOff>129540</xdr:rowOff>
    </xdr:from>
    <xdr:ext cx="528158" cy="264560"/>
    <mc:AlternateContent xmlns:mc="http://schemas.openxmlformats.org/markup-compatibility/2006">
      <mc:Choice xmlns:a14="http://schemas.microsoft.com/office/drawing/2010/main" Requires="a14">
        <xdr:sp macro="" textlink="">
          <xdr:nvSpPr>
            <xdr:cNvPr id="65" name="Tekstvak 64"/>
            <xdr:cNvSpPr txBox="1"/>
          </xdr:nvSpPr>
          <xdr:spPr>
            <a:xfrm>
              <a:off x="8488680" y="383286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65" name="Tekstvak 64"/>
            <xdr:cNvSpPr txBox="1"/>
          </xdr:nvSpPr>
          <xdr:spPr>
            <a:xfrm>
              <a:off x="8488680" y="383286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12</xdr:col>
      <xdr:colOff>457200</xdr:colOff>
      <xdr:row>17</xdr:row>
      <xdr:rowOff>106680</xdr:rowOff>
    </xdr:from>
    <xdr:ext cx="528158" cy="264560"/>
    <mc:AlternateContent xmlns:mc="http://schemas.openxmlformats.org/markup-compatibility/2006">
      <mc:Choice xmlns:a14="http://schemas.microsoft.com/office/drawing/2010/main" Requires="a14">
        <xdr:sp macro="" textlink="">
          <xdr:nvSpPr>
            <xdr:cNvPr id="66" name="Tekstvak 65"/>
            <xdr:cNvSpPr txBox="1"/>
          </xdr:nvSpPr>
          <xdr:spPr>
            <a:xfrm>
              <a:off x="8549640" y="326136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66" name="Tekstvak 65"/>
            <xdr:cNvSpPr txBox="1"/>
          </xdr:nvSpPr>
          <xdr:spPr>
            <a:xfrm>
              <a:off x="8549640" y="326136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12</xdr:col>
      <xdr:colOff>495300</xdr:colOff>
      <xdr:row>23</xdr:row>
      <xdr:rowOff>114300</xdr:rowOff>
    </xdr:from>
    <xdr:ext cx="528158" cy="264560"/>
    <mc:AlternateContent xmlns:mc="http://schemas.openxmlformats.org/markup-compatibility/2006">
      <mc:Choice xmlns:a14="http://schemas.microsoft.com/office/drawing/2010/main" Requires="a14">
        <xdr:sp macro="" textlink="">
          <xdr:nvSpPr>
            <xdr:cNvPr id="67" name="Tekstvak 66"/>
            <xdr:cNvSpPr txBox="1"/>
          </xdr:nvSpPr>
          <xdr:spPr>
            <a:xfrm>
              <a:off x="8587740" y="436626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67" name="Tekstvak 66"/>
            <xdr:cNvSpPr txBox="1"/>
          </xdr:nvSpPr>
          <xdr:spPr>
            <a:xfrm>
              <a:off x="8587740" y="436626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oneCellAnchor>
    <xdr:from>
      <xdr:col>13</xdr:col>
      <xdr:colOff>525780</xdr:colOff>
      <xdr:row>21</xdr:row>
      <xdr:rowOff>114300</xdr:rowOff>
    </xdr:from>
    <xdr:ext cx="528158" cy="264560"/>
    <mc:AlternateContent xmlns:mc="http://schemas.openxmlformats.org/markup-compatibility/2006">
      <mc:Choice xmlns:a14="http://schemas.microsoft.com/office/drawing/2010/main" Requires="a14">
        <xdr:sp macro="" textlink="">
          <xdr:nvSpPr>
            <xdr:cNvPr id="68" name="Tekstvak 67"/>
            <xdr:cNvSpPr txBox="1"/>
          </xdr:nvSpPr>
          <xdr:spPr>
            <a:xfrm>
              <a:off x="9227820" y="400050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14:m>
                <m:oMath xmlns:m="http://schemas.openxmlformats.org/officeDocument/2006/math">
                  <m:acc>
                    <m:accPr>
                      <m:chr m:val="̅"/>
                      <m:ctrlPr>
                        <a:rPr lang="nl-BE" sz="1100" i="1">
                          <a:solidFill>
                            <a:schemeClr val="bg1"/>
                          </a:solidFill>
                          <a:latin typeface="Cambria Math" panose="02040503050406030204" pitchFamily="18" charset="0"/>
                        </a:rPr>
                      </m:ctrlPr>
                    </m:accPr>
                    <m:e>
                      <m:r>
                        <a:rPr lang="nl-BE" sz="1100" b="0" i="1">
                          <a:solidFill>
                            <a:schemeClr val="bg1"/>
                          </a:solidFill>
                          <a:latin typeface="Cambria Math" panose="02040503050406030204" pitchFamily="18" charset="0"/>
                        </a:rPr>
                        <m:t>𝑥</m:t>
                      </m:r>
                    </m:e>
                  </m:acc>
                </m:oMath>
              </a14:m>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Choice>
      <mc:Fallback>
        <xdr:sp macro="" textlink="">
          <xdr:nvSpPr>
            <xdr:cNvPr id="68" name="Tekstvak 67"/>
            <xdr:cNvSpPr txBox="1"/>
          </xdr:nvSpPr>
          <xdr:spPr>
            <a:xfrm>
              <a:off x="9227820" y="4000500"/>
              <a:ext cx="5281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l-BE" sz="1100" b="0" i="0">
                  <a:solidFill>
                    <a:schemeClr val="bg1"/>
                  </a:solidFill>
                  <a:latin typeface="Cambria Math" panose="02040503050406030204" pitchFamily="18" charset="0"/>
                </a:rPr>
                <a:t>𝑥 ̅</a:t>
              </a:r>
              <a:r>
                <a:rPr lang="nl-BE" sz="1100">
                  <a:solidFill>
                    <a:schemeClr val="bg1"/>
                  </a:solidFill>
                </a:rPr>
                <a:t>)²</a:t>
              </a:r>
              <a:r>
                <a:rPr lang="nl-BE" sz="1100">
                  <a:solidFill>
                    <a:schemeClr val="bg1"/>
                  </a:solidFill>
                  <a:effectLst/>
                  <a:latin typeface="+mn-lt"/>
                  <a:ea typeface="+mn-ea"/>
                  <a:cs typeface="+mn-cs"/>
                </a:rPr>
                <a:t>. n</a:t>
              </a:r>
              <a:r>
                <a:rPr lang="nl-BE" sz="600">
                  <a:solidFill>
                    <a:schemeClr val="bg1"/>
                  </a:solidFill>
                  <a:effectLst/>
                  <a:latin typeface="+mn-lt"/>
                  <a:ea typeface="+mn-ea"/>
                  <a:cs typeface="+mn-cs"/>
                </a:rPr>
                <a:t>i</a:t>
              </a:r>
              <a:endParaRPr lang="nl-BE" sz="600">
                <a:solidFill>
                  <a:schemeClr val="bg1"/>
                </a:solidFill>
              </a:endParaRPr>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twoCellAnchor>
    <xdr:from>
      <xdr:col>10</xdr:col>
      <xdr:colOff>297180</xdr:colOff>
      <xdr:row>0</xdr:row>
      <xdr:rowOff>175260</xdr:rowOff>
    </xdr:from>
    <xdr:to>
      <xdr:col>17</xdr:col>
      <xdr:colOff>601980</xdr:colOff>
      <xdr:row>15</xdr:row>
      <xdr:rowOff>175260</xdr:rowOff>
    </xdr:to>
    <xdr:graphicFrame macro="">
      <xdr:nvGraphicFramePr>
        <xdr:cNvPr id="3" name="Grafiek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xdr:row>
      <xdr:rowOff>7620</xdr:rowOff>
    </xdr:from>
    <xdr:to>
      <xdr:col>8</xdr:col>
      <xdr:colOff>304800</xdr:colOff>
      <xdr:row>16</xdr:row>
      <xdr:rowOff>7620</xdr:rowOff>
    </xdr:to>
    <xdr:graphicFrame macro="">
      <xdr:nvGraphicFramePr>
        <xdr:cNvPr id="4" name="Grafiek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17</xdr:row>
      <xdr:rowOff>7620</xdr:rowOff>
    </xdr:from>
    <xdr:to>
      <xdr:col>8</xdr:col>
      <xdr:colOff>304800</xdr:colOff>
      <xdr:row>32</xdr:row>
      <xdr:rowOff>7620</xdr:rowOff>
    </xdr:to>
    <mc:AlternateContent xmlns:mc="http://schemas.openxmlformats.org/markup-compatibility/2006">
      <mc:Choice xmlns:cx="http://schemas.microsoft.com/office/drawing/2014/chartex" Requires="cx">
        <xdr:graphicFrame macro="">
          <xdr:nvGraphicFramePr>
            <xdr:cNvPr id="5" name="Grafiek 4"/>
            <xdr:cNvGraphicFramePr/>
          </xdr:nvGraphicFramePr>
          <xdr:xfrm>
            <a:off x="0" y="0"/>
            <a:ext cx="0" cy="0"/>
          </xdr:xfrm>
          <a:graphic>
            <a:graphicData uri="http://schemas.microsoft.com/office/drawing/2014/chartex">
              <c:chart xmlns:c="http://schemas.openxmlformats.org/drawingml/2006/chart" xmlns:r="http://schemas.openxmlformats.org/officeDocument/2006/relationships" r:id="rId3"/>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nl-BE" sz="1100"/>
                <a:t>Deze grafiek is niet beschikbaar in uw versie van Excel.
Als u deze vorm bewerkt of deze werkmap opslaat in een andere bestandsindeling, wordt de grafiek onherstelbaar beschadigd.</a:t>
              </a:r>
            </a:p>
          </xdr:txBody>
        </xdr:sp>
      </mc:Fallback>
    </mc:AlternateContent>
    <xdr:clientData/>
  </xdr:twoCellAnchor>
  <xdr:twoCellAnchor>
    <xdr:from>
      <xdr:col>9</xdr:col>
      <xdr:colOff>7620</xdr:colOff>
      <xdr:row>17</xdr:row>
      <xdr:rowOff>15240</xdr:rowOff>
    </xdr:from>
    <xdr:to>
      <xdr:col>18</xdr:col>
      <xdr:colOff>0</xdr:colOff>
      <xdr:row>29</xdr:row>
      <xdr:rowOff>38100</xdr:rowOff>
    </xdr:to>
    <xdr:sp macro="" textlink="">
      <xdr:nvSpPr>
        <xdr:cNvPr id="6" name="Rechthoek 5"/>
        <xdr:cNvSpPr/>
      </xdr:nvSpPr>
      <xdr:spPr>
        <a:xfrm>
          <a:off x="5494020" y="3124200"/>
          <a:ext cx="5478780" cy="221742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nl-BE"/>
            <a:t>Uitleg</a:t>
          </a:r>
          <a:r>
            <a:rPr lang="nl-BE" baseline="0"/>
            <a:t> bij boxplot: </a:t>
          </a:r>
        </a:p>
        <a:p>
          <a:endParaRPr lang="nl-BE"/>
        </a:p>
        <a:p>
          <a:r>
            <a:rPr lang="nl-BE"/>
            <a:t>Je ziet dat het laagste streepje van de Boxplot overeenkomt met ons minimum. Het hoogste streepje ligt iets lager dan ons maximum. Ter hoogte van het maximum zie je een bolletje staan. We noemen ons maximum een "uitschieter". Dit komt omdat hij statistisch gezien te groot vergeleken met de andere waarden. Het zou kunnen dat er bij ons maximum een meetfout is gebeurd of dat er extreme omstandigheden waren. In de boxplot wordt daar rekening mee gehouden. </a:t>
          </a:r>
          <a:br>
            <a:rPr lang="nl-BE"/>
          </a:br>
          <a:endParaRPr lang="nl-BE"/>
        </a:p>
        <a:p>
          <a:r>
            <a:rPr lang="nl-BE"/>
            <a:t>Je ziet dat de dikke blauwe balk in twee delen is verdeeld. De onderste rand van de blauwe balk is ons eerste kwartiel. De lijn die de balk een twee verdeelt is onze mediaan. De bovenste rand van de blauwe balk komt overeen met het derde kwartiel. </a:t>
          </a:r>
        </a:p>
        <a:p>
          <a:pPr algn="l"/>
          <a:endParaRPr lang="nl-BE"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13</xdr:col>
      <xdr:colOff>15240</xdr:colOff>
      <xdr:row>15</xdr:row>
      <xdr:rowOff>160020</xdr:rowOff>
    </xdr:to>
    <xdr:sp macro="" textlink="">
      <xdr:nvSpPr>
        <xdr:cNvPr id="2" name="Rechthoek 1"/>
        <xdr:cNvSpPr/>
      </xdr:nvSpPr>
      <xdr:spPr>
        <a:xfrm>
          <a:off x="609600" y="182880"/>
          <a:ext cx="7330440" cy="27203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nl-BE" sz="2000" b="1">
              <a:latin typeface="+mj-lt"/>
            </a:rPr>
            <a:t>Besluit</a:t>
          </a:r>
        </a:p>
        <a:p>
          <a:r>
            <a:rPr lang="nl-BE"/>
            <a:t>In het besluit ga je een antwoord op je onderzoeksvraag formuleren. Daarom is het handig om de onderzoeksvraag nog eens even te bekijken: </a:t>
          </a:r>
          <a:br>
            <a:rPr lang="nl-BE"/>
          </a:br>
          <a:endParaRPr lang="nl-BE"/>
        </a:p>
        <a:p>
          <a:r>
            <a:rPr lang="nl-BE"/>
            <a:t>Onderzoeksvraag: wat was in 2018 de gemiddelde concentratie NO2 in de lucht? </a:t>
          </a:r>
          <a:br>
            <a:rPr lang="nl-BE"/>
          </a:br>
          <a:endParaRPr lang="nl-BE"/>
        </a:p>
        <a:p>
          <a:r>
            <a:rPr lang="nl-BE"/>
            <a:t>We zijn vertrokken van een populatie: de lucht in de atmosfeer rond de aarde. </a:t>
          </a:r>
          <a:br>
            <a:rPr lang="nl-BE"/>
          </a:br>
          <a:endParaRPr lang="nl-BE"/>
        </a:p>
        <a:p>
          <a:r>
            <a:rPr lang="nl-BE"/>
            <a:t>We hebben dan een steekproef gedaan: we hebben gedurende 365 dagelijks de concentratie NO2 gemeten. Deze gegevens hebben de eenheid: 10^15/cm^2dit wil zeggen aantal biljard moleculen  NO2 per vierkante centimeter. </a:t>
          </a:r>
          <a:br>
            <a:rPr lang="nl-BE"/>
          </a:br>
          <a:endParaRPr lang="nl-BE"/>
        </a:p>
        <a:p>
          <a:r>
            <a:rPr lang="nl-BE"/>
            <a:t>Van deze steekproef hebben we dan het gemiddelde berekend namelijk: 14.8 biljard deeltjes/vierkante centimeter. </a:t>
          </a:r>
          <a:br>
            <a:rPr lang="nl-BE"/>
          </a:br>
          <a:endParaRPr lang="nl-BE"/>
        </a:p>
        <a:p>
          <a:r>
            <a:rPr lang="nl-BE"/>
            <a:t>Besluit: In 2018 was gemiddelde concentratie NO2 gelijk aan 14,8 biljard deeltjes/vierkante centimeter. </a:t>
          </a:r>
        </a:p>
        <a:p>
          <a:pPr algn="l"/>
          <a:endParaRPr lang="nl-BE"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xdr:colOff>
          <xdr:row>1</xdr:row>
          <xdr:rowOff>7620</xdr:rowOff>
        </xdr:from>
        <xdr:to>
          <xdr:col>10</xdr:col>
          <xdr:colOff>289560</xdr:colOff>
          <xdr:row>41</xdr:row>
          <xdr:rowOff>137160</xdr:rowOff>
        </xdr:to>
        <xdr:sp macro="" textlink="">
          <xdr:nvSpPr>
            <xdr:cNvPr id="5121" name="Object 1" hidden="1">
              <a:extLst>
                <a:ext uri="{63B3BB69-23CF-44E3-9099-C40C66FF867C}">
                  <a14:compatExt spid="_x0000_s512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prstDash val="solid"/>
              <a:miter lim="800000"/>
              <a:headEnd/>
              <a:tailEnd type="none" w="med" len="med"/>
            </a:ln>
            <a:effectLst/>
            <a:extLs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xdr:wsDr>
</file>

<file path=xl/tables/table1.xml><?xml version="1.0" encoding="utf-8"?>
<table xmlns="http://schemas.openxmlformats.org/spreadsheetml/2006/main" id="2" name="Tabel2" displayName="Tabel2" ref="C1:G10" totalsRowShown="0" headerRowDxfId="8" dataDxfId="6" headerRowBorderDxfId="7" tableBorderDxfId="5">
  <autoFilter ref="C1:G10"/>
  <tableColumns count="5">
    <tableColumn id="1" name="LKG" dataDxfId="4"/>
    <tableColumn id="2" name="RKG" dataDxfId="3"/>
    <tableColumn id="3" name="RKG-1" dataDxfId="2">
      <calculatedColumnFormula>Tabel2[[#This Row],[RKG]]-1</calculatedColumnFormula>
    </tableColumn>
    <tableColumn id="4" name="Klasse " dataDxfId="1">
      <calculatedColumnFormula>CONCATENATE("[",Tabel2[[#This Row],[LKG]],",",Tabel2[[#This Row],[RKG]],"[")</calculatedColumnFormula>
    </tableColumn>
    <tableColumn id="5" name="xi" dataDxfId="0">
      <calculatedColumnFormula>(Tabel2[[#This Row],[LKG]]+Tabel2[[#This Row],[RKG]])/2</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package" Target="../embeddings/Microsoft_Word-document.docx"/></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P15:P17"/>
  <sheetViews>
    <sheetView workbookViewId="0">
      <selection activeCell="Q20" sqref="Q20"/>
    </sheetView>
  </sheetViews>
  <sheetFormatPr defaultRowHeight="14.4" x14ac:dyDescent="0.3"/>
  <sheetData>
    <row r="15" spans="16:16" x14ac:dyDescent="0.3">
      <c r="P15" t="s">
        <v>36</v>
      </c>
    </row>
    <row r="16" spans="16:16" x14ac:dyDescent="0.3">
      <c r="P16" t="s">
        <v>35</v>
      </c>
    </row>
    <row r="17" spans="16:16" x14ac:dyDescent="0.3">
      <c r="P17" t="s">
        <v>34</v>
      </c>
    </row>
  </sheetData>
  <pageMargins left="0.7" right="0.7" top="0.75" bottom="0.75" header="0.3" footer="0.3"/>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5"/>
  <sheetViews>
    <sheetView workbookViewId="0">
      <selection sqref="A1:A1048576"/>
    </sheetView>
  </sheetViews>
  <sheetFormatPr defaultRowHeight="14.4" x14ac:dyDescent="0.3"/>
  <sheetData>
    <row r="1" spans="1:23" x14ac:dyDescent="0.3">
      <c r="A1">
        <v>10.15</v>
      </c>
    </row>
    <row r="2" spans="1:23" x14ac:dyDescent="0.3">
      <c r="A2">
        <v>7.64</v>
      </c>
    </row>
    <row r="3" spans="1:23" x14ac:dyDescent="0.3">
      <c r="A3">
        <v>9.34</v>
      </c>
    </row>
    <row r="4" spans="1:23" x14ac:dyDescent="0.3">
      <c r="A4">
        <v>11.79</v>
      </c>
    </row>
    <row r="5" spans="1:23" x14ac:dyDescent="0.3">
      <c r="A5" s="1">
        <v>12.83</v>
      </c>
      <c r="C5" s="1"/>
      <c r="D5" s="1"/>
      <c r="E5" s="1"/>
      <c r="F5" s="1"/>
      <c r="G5" s="1"/>
      <c r="H5" s="1"/>
      <c r="I5" s="1"/>
      <c r="J5" s="1"/>
      <c r="K5" s="1"/>
      <c r="L5" s="1"/>
      <c r="M5" s="1"/>
      <c r="N5" s="1"/>
      <c r="O5" s="1"/>
      <c r="P5" s="1"/>
      <c r="Q5" s="1"/>
      <c r="R5" s="1"/>
      <c r="S5" s="1"/>
      <c r="T5" s="1"/>
      <c r="U5" s="1"/>
      <c r="V5" s="1"/>
      <c r="W5" s="1"/>
    </row>
    <row r="6" spans="1:23" x14ac:dyDescent="0.3">
      <c r="A6">
        <v>12.65</v>
      </c>
    </row>
    <row r="7" spans="1:23" x14ac:dyDescent="0.3">
      <c r="A7">
        <v>11.91</v>
      </c>
    </row>
    <row r="8" spans="1:23" x14ac:dyDescent="0.3">
      <c r="A8">
        <v>11.11</v>
      </c>
    </row>
    <row r="9" spans="1:23" x14ac:dyDescent="0.3">
      <c r="A9">
        <v>16</v>
      </c>
    </row>
    <row r="10" spans="1:23" x14ac:dyDescent="0.3">
      <c r="A10">
        <v>12.76</v>
      </c>
    </row>
    <row r="11" spans="1:23" x14ac:dyDescent="0.3">
      <c r="A11">
        <v>14.44</v>
      </c>
    </row>
    <row r="12" spans="1:23" x14ac:dyDescent="0.3">
      <c r="A12">
        <v>14.84</v>
      </c>
    </row>
    <row r="13" spans="1:23" x14ac:dyDescent="0.3">
      <c r="A13">
        <v>8.67</v>
      </c>
    </row>
    <row r="14" spans="1:23" x14ac:dyDescent="0.3">
      <c r="A14">
        <v>10.93</v>
      </c>
    </row>
    <row r="15" spans="1:23" x14ac:dyDescent="0.3">
      <c r="A15">
        <v>11.18</v>
      </c>
    </row>
    <row r="16" spans="1:23" x14ac:dyDescent="0.3">
      <c r="A16">
        <v>9.0500000000000007</v>
      </c>
    </row>
    <row r="17" spans="1:1" x14ac:dyDescent="0.3">
      <c r="A17">
        <v>13.87</v>
      </c>
    </row>
    <row r="18" spans="1:1" x14ac:dyDescent="0.3">
      <c r="A18">
        <v>9.26</v>
      </c>
    </row>
    <row r="19" spans="1:1" x14ac:dyDescent="0.3">
      <c r="A19">
        <v>13.64</v>
      </c>
    </row>
    <row r="20" spans="1:1" x14ac:dyDescent="0.3">
      <c r="A20">
        <v>10.24</v>
      </c>
    </row>
    <row r="21" spans="1:1" x14ac:dyDescent="0.3">
      <c r="A21">
        <v>15.69</v>
      </c>
    </row>
    <row r="22" spans="1:1" x14ac:dyDescent="0.3">
      <c r="A22">
        <v>10.95</v>
      </c>
    </row>
    <row r="23" spans="1:1" x14ac:dyDescent="0.3">
      <c r="A23">
        <v>9.23</v>
      </c>
    </row>
    <row r="24" spans="1:1" x14ac:dyDescent="0.3">
      <c r="A24">
        <v>13.69</v>
      </c>
    </row>
    <row r="25" spans="1:1" x14ac:dyDescent="0.3">
      <c r="A25">
        <v>10.56</v>
      </c>
    </row>
    <row r="26" spans="1:1" x14ac:dyDescent="0.3">
      <c r="A26">
        <v>13.17</v>
      </c>
    </row>
    <row r="27" spans="1:1" x14ac:dyDescent="0.3">
      <c r="A27">
        <v>11.76</v>
      </c>
    </row>
    <row r="28" spans="1:1" x14ac:dyDescent="0.3">
      <c r="A28">
        <v>8.3699999999999992</v>
      </c>
    </row>
    <row r="29" spans="1:1" x14ac:dyDescent="0.3">
      <c r="A29">
        <v>10.17</v>
      </c>
    </row>
    <row r="30" spans="1:1" x14ac:dyDescent="0.3">
      <c r="A30">
        <v>7.53</v>
      </c>
    </row>
    <row r="31" spans="1:1" x14ac:dyDescent="0.3">
      <c r="A31">
        <v>13.52</v>
      </c>
    </row>
    <row r="32" spans="1:1" x14ac:dyDescent="0.3">
      <c r="A32">
        <v>8.91</v>
      </c>
    </row>
    <row r="33" spans="1:1" x14ac:dyDescent="0.3">
      <c r="A33">
        <v>10.53</v>
      </c>
    </row>
    <row r="34" spans="1:1" x14ac:dyDescent="0.3">
      <c r="A34">
        <v>18.920000000000002</v>
      </c>
    </row>
    <row r="35" spans="1:1" x14ac:dyDescent="0.3">
      <c r="A35">
        <v>23.05</v>
      </c>
    </row>
    <row r="36" spans="1:1" x14ac:dyDescent="0.3">
      <c r="A36">
        <v>21.91</v>
      </c>
    </row>
    <row r="37" spans="1:1" x14ac:dyDescent="0.3">
      <c r="A37">
        <v>21.91</v>
      </c>
    </row>
    <row r="38" spans="1:1" x14ac:dyDescent="0.3">
      <c r="A38">
        <v>9.11</v>
      </c>
    </row>
    <row r="39" spans="1:1" x14ac:dyDescent="0.3">
      <c r="A39">
        <v>10.76</v>
      </c>
    </row>
    <row r="40" spans="1:1" x14ac:dyDescent="0.3">
      <c r="A40">
        <v>15.33</v>
      </c>
    </row>
    <row r="41" spans="1:1" x14ac:dyDescent="0.3">
      <c r="A41">
        <v>13.87</v>
      </c>
    </row>
    <row r="42" spans="1:1" x14ac:dyDescent="0.3">
      <c r="A42">
        <v>12</v>
      </c>
    </row>
    <row r="43" spans="1:1" x14ac:dyDescent="0.3">
      <c r="A43">
        <v>11.7</v>
      </c>
    </row>
    <row r="44" spans="1:1" x14ac:dyDescent="0.3">
      <c r="A44">
        <v>9.17</v>
      </c>
    </row>
    <row r="45" spans="1:1" x14ac:dyDescent="0.3">
      <c r="A45">
        <v>12.38</v>
      </c>
    </row>
    <row r="46" spans="1:1" x14ac:dyDescent="0.3">
      <c r="A46">
        <v>13.96</v>
      </c>
    </row>
    <row r="47" spans="1:1" x14ac:dyDescent="0.3">
      <c r="A47">
        <v>13.86</v>
      </c>
    </row>
    <row r="48" spans="1:1" x14ac:dyDescent="0.3">
      <c r="A48">
        <v>6.08</v>
      </c>
    </row>
    <row r="49" spans="1:1" x14ac:dyDescent="0.3">
      <c r="A49">
        <v>14.86</v>
      </c>
    </row>
    <row r="50" spans="1:1" x14ac:dyDescent="0.3">
      <c r="A50">
        <v>24.93</v>
      </c>
    </row>
    <row r="51" spans="1:1" x14ac:dyDescent="0.3">
      <c r="A51">
        <v>24.49</v>
      </c>
    </row>
    <row r="52" spans="1:1" x14ac:dyDescent="0.3">
      <c r="A52">
        <v>23.74</v>
      </c>
    </row>
    <row r="53" spans="1:1" x14ac:dyDescent="0.3">
      <c r="A53">
        <v>23.09</v>
      </c>
    </row>
    <row r="54" spans="1:1" x14ac:dyDescent="0.3">
      <c r="A54">
        <v>13.54</v>
      </c>
    </row>
    <row r="55" spans="1:1" x14ac:dyDescent="0.3">
      <c r="A55">
        <v>15.27</v>
      </c>
    </row>
    <row r="56" spans="1:1" x14ac:dyDescent="0.3">
      <c r="A56">
        <v>16.329999999999998</v>
      </c>
    </row>
    <row r="57" spans="1:1" x14ac:dyDescent="0.3">
      <c r="A57">
        <v>23.4</v>
      </c>
    </row>
    <row r="58" spans="1:1" x14ac:dyDescent="0.3">
      <c r="A58">
        <v>23.7</v>
      </c>
    </row>
    <row r="59" spans="1:1" x14ac:dyDescent="0.3">
      <c r="A59">
        <v>15.58</v>
      </c>
    </row>
    <row r="60" spans="1:1" x14ac:dyDescent="0.3">
      <c r="A60">
        <v>8.9499999999999993</v>
      </c>
    </row>
    <row r="61" spans="1:1" x14ac:dyDescent="0.3">
      <c r="A61">
        <v>10.97</v>
      </c>
    </row>
    <row r="62" spans="1:1" x14ac:dyDescent="0.3">
      <c r="A62">
        <v>8.02</v>
      </c>
    </row>
    <row r="63" spans="1:1" x14ac:dyDescent="0.3">
      <c r="A63">
        <v>8.43</v>
      </c>
    </row>
    <row r="64" spans="1:1" x14ac:dyDescent="0.3">
      <c r="A64">
        <v>11.97</v>
      </c>
    </row>
    <row r="65" spans="1:1" x14ac:dyDescent="0.3">
      <c r="A65">
        <v>9.02</v>
      </c>
    </row>
    <row r="66" spans="1:1" x14ac:dyDescent="0.3">
      <c r="A66">
        <v>9.23</v>
      </c>
    </row>
    <row r="67" spans="1:1" x14ac:dyDescent="0.3">
      <c r="A67">
        <v>6.8</v>
      </c>
    </row>
    <row r="68" spans="1:1" x14ac:dyDescent="0.3">
      <c r="A68">
        <v>11.18</v>
      </c>
    </row>
    <row r="69" spans="1:1" x14ac:dyDescent="0.3">
      <c r="A69">
        <v>8.7899999999999991</v>
      </c>
    </row>
    <row r="70" spans="1:1" x14ac:dyDescent="0.3">
      <c r="A70">
        <v>10.98</v>
      </c>
    </row>
    <row r="71" spans="1:1" x14ac:dyDescent="0.3">
      <c r="A71">
        <v>11.55</v>
      </c>
    </row>
    <row r="72" spans="1:1" x14ac:dyDescent="0.3">
      <c r="A72">
        <v>12.72</v>
      </c>
    </row>
    <row r="73" spans="1:1" x14ac:dyDescent="0.3">
      <c r="A73">
        <v>15.94</v>
      </c>
    </row>
    <row r="74" spans="1:1" x14ac:dyDescent="0.3">
      <c r="A74">
        <v>16.75</v>
      </c>
    </row>
    <row r="75" spans="1:1" x14ac:dyDescent="0.3">
      <c r="A75">
        <v>8.6199999999999992</v>
      </c>
    </row>
    <row r="76" spans="1:1" x14ac:dyDescent="0.3">
      <c r="A76">
        <v>11.12</v>
      </c>
    </row>
    <row r="77" spans="1:1" x14ac:dyDescent="0.3">
      <c r="A77">
        <v>15.39</v>
      </c>
    </row>
    <row r="78" spans="1:1" x14ac:dyDescent="0.3">
      <c r="A78">
        <v>17.11</v>
      </c>
    </row>
    <row r="79" spans="1:1" x14ac:dyDescent="0.3">
      <c r="A79">
        <v>10.59</v>
      </c>
    </row>
    <row r="80" spans="1:1" x14ac:dyDescent="0.3">
      <c r="A80">
        <v>6.5</v>
      </c>
    </row>
    <row r="81" spans="1:1" x14ac:dyDescent="0.3">
      <c r="A81">
        <v>13.07</v>
      </c>
    </row>
    <row r="82" spans="1:1" x14ac:dyDescent="0.3">
      <c r="A82">
        <v>26.7</v>
      </c>
    </row>
    <row r="83" spans="1:1" x14ac:dyDescent="0.3">
      <c r="A83">
        <v>17.93</v>
      </c>
    </row>
    <row r="84" spans="1:1" x14ac:dyDescent="0.3">
      <c r="A84">
        <v>9.41</v>
      </c>
    </row>
    <row r="85" spans="1:1" x14ac:dyDescent="0.3">
      <c r="A85">
        <v>11.04</v>
      </c>
    </row>
    <row r="86" spans="1:1" x14ac:dyDescent="0.3">
      <c r="A86">
        <v>12.04</v>
      </c>
    </row>
    <row r="87" spans="1:1" x14ac:dyDescent="0.3">
      <c r="A87">
        <v>11.29</v>
      </c>
    </row>
    <row r="88" spans="1:1" x14ac:dyDescent="0.3">
      <c r="A88">
        <v>7.39</v>
      </c>
    </row>
    <row r="89" spans="1:1" x14ac:dyDescent="0.3">
      <c r="A89">
        <v>14.18</v>
      </c>
    </row>
    <row r="90" spans="1:1" x14ac:dyDescent="0.3">
      <c r="A90">
        <v>10.66</v>
      </c>
    </row>
    <row r="91" spans="1:1" x14ac:dyDescent="0.3">
      <c r="A91">
        <v>14.72</v>
      </c>
    </row>
    <row r="92" spans="1:1" x14ac:dyDescent="0.3">
      <c r="A92">
        <v>13.15</v>
      </c>
    </row>
    <row r="93" spans="1:1" x14ac:dyDescent="0.3">
      <c r="A93">
        <v>9.5500000000000007</v>
      </c>
    </row>
    <row r="94" spans="1:1" x14ac:dyDescent="0.3">
      <c r="A94">
        <v>11.28</v>
      </c>
    </row>
    <row r="95" spans="1:1" x14ac:dyDescent="0.3">
      <c r="A95">
        <v>11.05</v>
      </c>
    </row>
    <row r="96" spans="1:1" x14ac:dyDescent="0.3">
      <c r="A96">
        <v>12.43</v>
      </c>
    </row>
    <row r="97" spans="1:1" x14ac:dyDescent="0.3">
      <c r="A97">
        <v>12.34</v>
      </c>
    </row>
    <row r="98" spans="1:1" x14ac:dyDescent="0.3">
      <c r="A98">
        <v>11.45</v>
      </c>
    </row>
    <row r="99" spans="1:1" x14ac:dyDescent="0.3">
      <c r="A99">
        <v>12.02</v>
      </c>
    </row>
    <row r="100" spans="1:1" x14ac:dyDescent="0.3">
      <c r="A100">
        <v>11.82</v>
      </c>
    </row>
    <row r="101" spans="1:1" x14ac:dyDescent="0.3">
      <c r="A101">
        <v>14.16</v>
      </c>
    </row>
    <row r="102" spans="1:1" x14ac:dyDescent="0.3">
      <c r="A102">
        <v>14.07</v>
      </c>
    </row>
    <row r="103" spans="1:1" x14ac:dyDescent="0.3">
      <c r="A103">
        <v>13.93</v>
      </c>
    </row>
    <row r="104" spans="1:1" x14ac:dyDescent="0.3">
      <c r="A104">
        <v>12.93</v>
      </c>
    </row>
    <row r="105" spans="1:1" x14ac:dyDescent="0.3">
      <c r="A105">
        <v>14.4</v>
      </c>
    </row>
    <row r="106" spans="1:1" x14ac:dyDescent="0.3">
      <c r="A106">
        <v>11.36</v>
      </c>
    </row>
    <row r="107" spans="1:1" x14ac:dyDescent="0.3">
      <c r="A107">
        <v>15.01</v>
      </c>
    </row>
    <row r="108" spans="1:1" x14ac:dyDescent="0.3">
      <c r="A108">
        <v>20.149999999999999</v>
      </c>
    </row>
    <row r="109" spans="1:1" x14ac:dyDescent="0.3">
      <c r="A109">
        <v>14.84</v>
      </c>
    </row>
    <row r="110" spans="1:1" x14ac:dyDescent="0.3">
      <c r="A110">
        <v>16.739999999999998</v>
      </c>
    </row>
    <row r="111" spans="1:1" x14ac:dyDescent="0.3">
      <c r="A111">
        <v>15.94</v>
      </c>
    </row>
    <row r="112" spans="1:1" x14ac:dyDescent="0.3">
      <c r="A112">
        <v>13.53</v>
      </c>
    </row>
    <row r="113" spans="1:1" x14ac:dyDescent="0.3">
      <c r="A113">
        <v>18.22</v>
      </c>
    </row>
    <row r="114" spans="1:1" x14ac:dyDescent="0.3">
      <c r="A114">
        <v>7.84</v>
      </c>
    </row>
    <row r="115" spans="1:1" x14ac:dyDescent="0.3">
      <c r="A115">
        <v>14.73</v>
      </c>
    </row>
    <row r="116" spans="1:1" x14ac:dyDescent="0.3">
      <c r="A116">
        <v>12.54</v>
      </c>
    </row>
    <row r="117" spans="1:1" x14ac:dyDescent="0.3">
      <c r="A117">
        <v>16.37</v>
      </c>
    </row>
    <row r="118" spans="1:1" x14ac:dyDescent="0.3">
      <c r="A118">
        <v>10.89</v>
      </c>
    </row>
    <row r="119" spans="1:1" x14ac:dyDescent="0.3">
      <c r="A119">
        <v>10.82</v>
      </c>
    </row>
    <row r="120" spans="1:1" x14ac:dyDescent="0.3">
      <c r="A120">
        <v>13.49</v>
      </c>
    </row>
    <row r="121" spans="1:1" x14ac:dyDescent="0.3">
      <c r="A121">
        <v>8.43</v>
      </c>
    </row>
    <row r="122" spans="1:1" x14ac:dyDescent="0.3">
      <c r="A122">
        <v>15.66</v>
      </c>
    </row>
    <row r="123" spans="1:1" x14ac:dyDescent="0.3">
      <c r="A123">
        <v>15.47</v>
      </c>
    </row>
    <row r="124" spans="1:1" x14ac:dyDescent="0.3">
      <c r="A124">
        <v>19.59</v>
      </c>
    </row>
    <row r="125" spans="1:1" x14ac:dyDescent="0.3">
      <c r="A125">
        <v>25.6</v>
      </c>
    </row>
    <row r="126" spans="1:1" x14ac:dyDescent="0.3">
      <c r="A126">
        <v>15.67</v>
      </c>
    </row>
    <row r="127" spans="1:1" x14ac:dyDescent="0.3">
      <c r="A127">
        <v>16.91</v>
      </c>
    </row>
    <row r="128" spans="1:1" x14ac:dyDescent="0.3">
      <c r="A128">
        <v>14.95</v>
      </c>
    </row>
    <row r="129" spans="1:1" x14ac:dyDescent="0.3">
      <c r="A129">
        <v>16</v>
      </c>
    </row>
    <row r="130" spans="1:1" x14ac:dyDescent="0.3">
      <c r="A130">
        <v>29.03</v>
      </c>
    </row>
    <row r="131" spans="1:1" x14ac:dyDescent="0.3">
      <c r="A131">
        <v>10.43</v>
      </c>
    </row>
    <row r="132" spans="1:1" x14ac:dyDescent="0.3">
      <c r="A132">
        <v>16.48</v>
      </c>
    </row>
    <row r="133" spans="1:1" x14ac:dyDescent="0.3">
      <c r="A133">
        <v>10.92</v>
      </c>
    </row>
    <row r="134" spans="1:1" x14ac:dyDescent="0.3">
      <c r="A134">
        <v>13.31</v>
      </c>
    </row>
    <row r="135" spans="1:1" x14ac:dyDescent="0.3">
      <c r="A135">
        <v>17.32</v>
      </c>
    </row>
    <row r="136" spans="1:1" x14ac:dyDescent="0.3">
      <c r="A136">
        <v>18.43</v>
      </c>
    </row>
    <row r="137" spans="1:1" x14ac:dyDescent="0.3">
      <c r="A137">
        <v>12.11</v>
      </c>
    </row>
    <row r="138" spans="1:1" x14ac:dyDescent="0.3">
      <c r="A138">
        <v>21.61</v>
      </c>
    </row>
    <row r="139" spans="1:1" x14ac:dyDescent="0.3">
      <c r="A139">
        <v>12.82</v>
      </c>
    </row>
    <row r="140" spans="1:1" x14ac:dyDescent="0.3">
      <c r="A140">
        <v>18.37</v>
      </c>
    </row>
    <row r="141" spans="1:1" x14ac:dyDescent="0.3">
      <c r="A141">
        <v>22.42</v>
      </c>
    </row>
    <row r="142" spans="1:1" x14ac:dyDescent="0.3">
      <c r="A142">
        <v>15.94</v>
      </c>
    </row>
    <row r="143" spans="1:1" x14ac:dyDescent="0.3">
      <c r="A143">
        <v>17.12</v>
      </c>
    </row>
    <row r="144" spans="1:1" x14ac:dyDescent="0.3">
      <c r="A144">
        <v>18.96</v>
      </c>
    </row>
    <row r="145" spans="1:1" x14ac:dyDescent="0.3">
      <c r="A145">
        <v>19.41</v>
      </c>
    </row>
    <row r="146" spans="1:1" x14ac:dyDescent="0.3">
      <c r="A146">
        <v>16.11</v>
      </c>
    </row>
    <row r="147" spans="1:1" x14ac:dyDescent="0.3">
      <c r="A147">
        <v>8.42</v>
      </c>
    </row>
    <row r="148" spans="1:1" x14ac:dyDescent="0.3">
      <c r="A148">
        <v>13.01</v>
      </c>
    </row>
    <row r="149" spans="1:1" x14ac:dyDescent="0.3">
      <c r="A149">
        <v>13.51</v>
      </c>
    </row>
    <row r="150" spans="1:1" x14ac:dyDescent="0.3">
      <c r="A150">
        <v>17.510000000000002</v>
      </c>
    </row>
    <row r="151" spans="1:1" x14ac:dyDescent="0.3">
      <c r="A151">
        <v>12.05</v>
      </c>
    </row>
    <row r="152" spans="1:1" x14ac:dyDescent="0.3">
      <c r="A152">
        <v>14.51</v>
      </c>
    </row>
    <row r="153" spans="1:1" x14ac:dyDescent="0.3">
      <c r="A153">
        <v>11.99</v>
      </c>
    </row>
    <row r="154" spans="1:1" x14ac:dyDescent="0.3">
      <c r="A154">
        <v>10.45</v>
      </c>
    </row>
    <row r="155" spans="1:1" x14ac:dyDescent="0.3">
      <c r="A155">
        <v>16.04</v>
      </c>
    </row>
    <row r="156" spans="1:1" x14ac:dyDescent="0.3">
      <c r="A156">
        <v>13.5</v>
      </c>
    </row>
    <row r="157" spans="1:1" x14ac:dyDescent="0.3">
      <c r="A157">
        <v>20.28</v>
      </c>
    </row>
    <row r="158" spans="1:1" x14ac:dyDescent="0.3">
      <c r="A158">
        <v>20.49</v>
      </c>
    </row>
    <row r="159" spans="1:1" x14ac:dyDescent="0.3">
      <c r="A159">
        <v>18.5</v>
      </c>
    </row>
    <row r="160" spans="1:1" x14ac:dyDescent="0.3">
      <c r="A160">
        <v>19.48</v>
      </c>
    </row>
    <row r="161" spans="1:1" x14ac:dyDescent="0.3">
      <c r="A161">
        <v>16.510000000000002</v>
      </c>
    </row>
    <row r="162" spans="1:1" x14ac:dyDescent="0.3">
      <c r="A162">
        <v>17.68</v>
      </c>
    </row>
    <row r="163" spans="1:1" x14ac:dyDescent="0.3">
      <c r="A163">
        <v>14.15</v>
      </c>
    </row>
    <row r="164" spans="1:1" x14ac:dyDescent="0.3">
      <c r="A164">
        <v>8.41</v>
      </c>
    </row>
    <row r="165" spans="1:1" x14ac:dyDescent="0.3">
      <c r="A165">
        <v>12.99</v>
      </c>
    </row>
    <row r="166" spans="1:1" x14ac:dyDescent="0.3">
      <c r="A166">
        <v>11.11</v>
      </c>
    </row>
    <row r="167" spans="1:1" x14ac:dyDescent="0.3">
      <c r="A167">
        <v>16.600000000000001</v>
      </c>
    </row>
    <row r="168" spans="1:1" x14ac:dyDescent="0.3">
      <c r="A168">
        <v>13.3</v>
      </c>
    </row>
    <row r="169" spans="1:1" x14ac:dyDescent="0.3">
      <c r="A169">
        <v>14.43</v>
      </c>
    </row>
    <row r="170" spans="1:1" x14ac:dyDescent="0.3">
      <c r="A170">
        <v>11.65</v>
      </c>
    </row>
    <row r="171" spans="1:1" x14ac:dyDescent="0.3">
      <c r="A171">
        <v>13.85</v>
      </c>
    </row>
    <row r="172" spans="1:1" x14ac:dyDescent="0.3">
      <c r="A172">
        <v>11.98</v>
      </c>
    </row>
    <row r="173" spans="1:1" x14ac:dyDescent="0.3">
      <c r="A173">
        <v>18.39</v>
      </c>
    </row>
    <row r="174" spans="1:1" x14ac:dyDescent="0.3">
      <c r="A174">
        <v>18.71</v>
      </c>
    </row>
    <row r="175" spans="1:1" x14ac:dyDescent="0.3">
      <c r="A175">
        <v>11.8</v>
      </c>
    </row>
    <row r="176" spans="1:1" x14ac:dyDescent="0.3">
      <c r="A176">
        <v>16.41</v>
      </c>
    </row>
    <row r="177" spans="1:1" x14ac:dyDescent="0.3">
      <c r="A177">
        <v>12.39</v>
      </c>
    </row>
    <row r="178" spans="1:1" x14ac:dyDescent="0.3">
      <c r="A178">
        <v>14.67</v>
      </c>
    </row>
    <row r="179" spans="1:1" x14ac:dyDescent="0.3">
      <c r="A179">
        <v>19.760000000000002</v>
      </c>
    </row>
    <row r="180" spans="1:1" x14ac:dyDescent="0.3">
      <c r="A180">
        <v>9.36</v>
      </c>
    </row>
    <row r="181" spans="1:1" x14ac:dyDescent="0.3">
      <c r="A181">
        <v>21.07</v>
      </c>
    </row>
    <row r="182" spans="1:1" x14ac:dyDescent="0.3">
      <c r="A182">
        <v>13.22</v>
      </c>
    </row>
    <row r="183" spans="1:1" x14ac:dyDescent="0.3">
      <c r="A183">
        <v>17.59</v>
      </c>
    </row>
    <row r="184" spans="1:1" x14ac:dyDescent="0.3">
      <c r="A184">
        <v>12.99</v>
      </c>
    </row>
    <row r="185" spans="1:1" x14ac:dyDescent="0.3">
      <c r="A185">
        <v>13.96</v>
      </c>
    </row>
    <row r="186" spans="1:1" x14ac:dyDescent="0.3">
      <c r="A186">
        <v>17.399999999999999</v>
      </c>
    </row>
    <row r="187" spans="1:1" x14ac:dyDescent="0.3">
      <c r="A187">
        <v>12.25</v>
      </c>
    </row>
    <row r="188" spans="1:1" x14ac:dyDescent="0.3">
      <c r="A188">
        <v>19.850000000000001</v>
      </c>
    </row>
    <row r="189" spans="1:1" x14ac:dyDescent="0.3">
      <c r="A189">
        <v>16.07</v>
      </c>
    </row>
    <row r="190" spans="1:1" x14ac:dyDescent="0.3">
      <c r="A190">
        <v>16.16</v>
      </c>
    </row>
    <row r="191" spans="1:1" x14ac:dyDescent="0.3">
      <c r="A191">
        <v>18.46</v>
      </c>
    </row>
    <row r="192" spans="1:1" x14ac:dyDescent="0.3">
      <c r="A192">
        <v>10.98</v>
      </c>
    </row>
    <row r="193" spans="1:1" x14ac:dyDescent="0.3">
      <c r="A193">
        <v>14.54</v>
      </c>
    </row>
    <row r="194" spans="1:1" x14ac:dyDescent="0.3">
      <c r="A194">
        <v>12.25</v>
      </c>
    </row>
    <row r="195" spans="1:1" x14ac:dyDescent="0.3">
      <c r="A195">
        <v>12.67</v>
      </c>
    </row>
    <row r="196" spans="1:1" x14ac:dyDescent="0.3">
      <c r="A196">
        <v>19.29</v>
      </c>
    </row>
    <row r="197" spans="1:1" x14ac:dyDescent="0.3">
      <c r="A197">
        <v>11.9</v>
      </c>
    </row>
    <row r="198" spans="1:1" x14ac:dyDescent="0.3">
      <c r="A198">
        <v>18.03</v>
      </c>
    </row>
    <row r="199" spans="1:1" x14ac:dyDescent="0.3">
      <c r="A199">
        <v>13.05</v>
      </c>
    </row>
    <row r="200" spans="1:1" x14ac:dyDescent="0.3">
      <c r="A200">
        <v>17.46</v>
      </c>
    </row>
    <row r="201" spans="1:1" x14ac:dyDescent="0.3">
      <c r="A201">
        <v>12.45</v>
      </c>
    </row>
    <row r="202" spans="1:1" x14ac:dyDescent="0.3">
      <c r="A202">
        <v>14.46</v>
      </c>
    </row>
    <row r="203" spans="1:1" x14ac:dyDescent="0.3">
      <c r="A203">
        <v>17.510000000000002</v>
      </c>
    </row>
    <row r="204" spans="1:1" x14ac:dyDescent="0.3">
      <c r="A204">
        <v>13.75</v>
      </c>
    </row>
    <row r="205" spans="1:1" x14ac:dyDescent="0.3">
      <c r="A205">
        <v>15.11</v>
      </c>
    </row>
    <row r="206" spans="1:1" x14ac:dyDescent="0.3">
      <c r="A206">
        <v>15.55</v>
      </c>
    </row>
    <row r="207" spans="1:1" x14ac:dyDescent="0.3">
      <c r="A207">
        <v>14.67</v>
      </c>
    </row>
    <row r="208" spans="1:1" x14ac:dyDescent="0.3">
      <c r="A208">
        <v>13.09</v>
      </c>
    </row>
    <row r="209" spans="1:1" x14ac:dyDescent="0.3">
      <c r="A209">
        <v>7.82</v>
      </c>
    </row>
    <row r="210" spans="1:1" x14ac:dyDescent="0.3">
      <c r="A210">
        <v>14.3</v>
      </c>
    </row>
    <row r="211" spans="1:1" x14ac:dyDescent="0.3">
      <c r="A211">
        <v>11.56</v>
      </c>
    </row>
    <row r="212" spans="1:1" x14ac:dyDescent="0.3">
      <c r="A212">
        <v>15.65</v>
      </c>
    </row>
    <row r="213" spans="1:1" x14ac:dyDescent="0.3">
      <c r="A213">
        <v>20.41</v>
      </c>
    </row>
    <row r="214" spans="1:1" x14ac:dyDescent="0.3">
      <c r="A214">
        <v>18.190000000000001</v>
      </c>
    </row>
    <row r="215" spans="1:1" x14ac:dyDescent="0.3">
      <c r="A215">
        <v>14.55</v>
      </c>
    </row>
    <row r="216" spans="1:1" x14ac:dyDescent="0.3">
      <c r="A216">
        <v>15.13</v>
      </c>
    </row>
    <row r="217" spans="1:1" x14ac:dyDescent="0.3">
      <c r="A217">
        <v>8.41</v>
      </c>
    </row>
    <row r="218" spans="1:1" x14ac:dyDescent="0.3">
      <c r="A218">
        <v>17.22</v>
      </c>
    </row>
    <row r="219" spans="1:1" x14ac:dyDescent="0.3">
      <c r="A219">
        <v>14.18</v>
      </c>
    </row>
    <row r="220" spans="1:1" x14ac:dyDescent="0.3">
      <c r="A220">
        <v>15.32</v>
      </c>
    </row>
    <row r="221" spans="1:1" x14ac:dyDescent="0.3">
      <c r="A221">
        <v>15.91</v>
      </c>
    </row>
    <row r="222" spans="1:1" x14ac:dyDescent="0.3">
      <c r="A222">
        <v>12.12</v>
      </c>
    </row>
    <row r="223" spans="1:1" x14ac:dyDescent="0.3">
      <c r="A223">
        <v>15.26</v>
      </c>
    </row>
    <row r="224" spans="1:1" x14ac:dyDescent="0.3">
      <c r="A224">
        <v>14.48</v>
      </c>
    </row>
    <row r="225" spans="1:1" x14ac:dyDescent="0.3">
      <c r="A225">
        <v>13.52</v>
      </c>
    </row>
    <row r="226" spans="1:1" x14ac:dyDescent="0.3">
      <c r="A226">
        <v>13.18</v>
      </c>
    </row>
    <row r="227" spans="1:1" x14ac:dyDescent="0.3">
      <c r="A227">
        <v>9.25</v>
      </c>
    </row>
    <row r="228" spans="1:1" x14ac:dyDescent="0.3">
      <c r="A228">
        <v>12.95</v>
      </c>
    </row>
    <row r="229" spans="1:1" x14ac:dyDescent="0.3">
      <c r="A229">
        <v>11.9</v>
      </c>
    </row>
    <row r="230" spans="1:1" x14ac:dyDescent="0.3">
      <c r="A230">
        <v>15.67</v>
      </c>
    </row>
    <row r="231" spans="1:1" x14ac:dyDescent="0.3">
      <c r="A231">
        <v>11.32</v>
      </c>
    </row>
    <row r="232" spans="1:1" x14ac:dyDescent="0.3">
      <c r="A232">
        <v>13.23</v>
      </c>
    </row>
    <row r="233" spans="1:1" x14ac:dyDescent="0.3">
      <c r="A233">
        <v>11.72</v>
      </c>
    </row>
    <row r="234" spans="1:1" x14ac:dyDescent="0.3">
      <c r="A234">
        <v>13.19</v>
      </c>
    </row>
    <row r="235" spans="1:1" x14ac:dyDescent="0.3">
      <c r="A235">
        <v>18.34</v>
      </c>
    </row>
    <row r="236" spans="1:1" x14ac:dyDescent="0.3">
      <c r="A236">
        <v>11.28</v>
      </c>
    </row>
    <row r="237" spans="1:1" x14ac:dyDescent="0.3">
      <c r="A237">
        <v>15.24</v>
      </c>
    </row>
    <row r="238" spans="1:1" x14ac:dyDescent="0.3">
      <c r="A238">
        <v>18.7</v>
      </c>
    </row>
    <row r="239" spans="1:1" x14ac:dyDescent="0.3">
      <c r="A239">
        <v>12.96</v>
      </c>
    </row>
    <row r="240" spans="1:1" x14ac:dyDescent="0.3">
      <c r="A240">
        <v>15.48</v>
      </c>
    </row>
    <row r="241" spans="1:1" x14ac:dyDescent="0.3">
      <c r="A241">
        <v>12.16</v>
      </c>
    </row>
    <row r="242" spans="1:1" x14ac:dyDescent="0.3">
      <c r="A242">
        <v>12.42</v>
      </c>
    </row>
    <row r="243" spans="1:1" x14ac:dyDescent="0.3">
      <c r="A243">
        <v>11.42</v>
      </c>
    </row>
    <row r="244" spans="1:1" x14ac:dyDescent="0.3">
      <c r="A244">
        <v>13.36</v>
      </c>
    </row>
    <row r="245" spans="1:1" x14ac:dyDescent="0.3">
      <c r="A245">
        <v>13.12</v>
      </c>
    </row>
    <row r="246" spans="1:1" x14ac:dyDescent="0.3">
      <c r="A246">
        <v>17.2</v>
      </c>
    </row>
    <row r="247" spans="1:1" x14ac:dyDescent="0.3">
      <c r="A247">
        <v>13.25</v>
      </c>
    </row>
    <row r="248" spans="1:1" x14ac:dyDescent="0.3">
      <c r="A248">
        <v>15.18</v>
      </c>
    </row>
    <row r="249" spans="1:1" x14ac:dyDescent="0.3">
      <c r="A249">
        <v>19.940000000000001</v>
      </c>
    </row>
    <row r="250" spans="1:1" x14ac:dyDescent="0.3">
      <c r="A250">
        <v>12.27</v>
      </c>
    </row>
    <row r="251" spans="1:1" x14ac:dyDescent="0.3">
      <c r="A251">
        <v>16.96</v>
      </c>
    </row>
    <row r="252" spans="1:1" x14ac:dyDescent="0.3">
      <c r="A252">
        <v>11.34</v>
      </c>
    </row>
    <row r="253" spans="1:1" x14ac:dyDescent="0.3">
      <c r="A253">
        <v>14.94</v>
      </c>
    </row>
    <row r="254" spans="1:1" x14ac:dyDescent="0.3">
      <c r="A254">
        <v>14.39</v>
      </c>
    </row>
    <row r="255" spans="1:1" x14ac:dyDescent="0.3">
      <c r="A255">
        <v>13.51</v>
      </c>
    </row>
    <row r="256" spans="1:1" x14ac:dyDescent="0.3">
      <c r="A256">
        <v>14.54</v>
      </c>
    </row>
    <row r="257" spans="1:1" x14ac:dyDescent="0.3">
      <c r="A257">
        <v>12.64</v>
      </c>
    </row>
    <row r="258" spans="1:1" x14ac:dyDescent="0.3">
      <c r="A258">
        <v>13.67</v>
      </c>
    </row>
    <row r="259" spans="1:1" x14ac:dyDescent="0.3">
      <c r="A259">
        <v>14.2</v>
      </c>
    </row>
    <row r="260" spans="1:1" x14ac:dyDescent="0.3">
      <c r="A260">
        <v>8.52</v>
      </c>
    </row>
    <row r="261" spans="1:1" x14ac:dyDescent="0.3">
      <c r="A261">
        <v>13.77</v>
      </c>
    </row>
    <row r="262" spans="1:1" x14ac:dyDescent="0.3">
      <c r="A262">
        <v>10.08</v>
      </c>
    </row>
    <row r="263" spans="1:1" x14ac:dyDescent="0.3">
      <c r="A263">
        <v>14.47</v>
      </c>
    </row>
    <row r="264" spans="1:1" x14ac:dyDescent="0.3">
      <c r="A264">
        <v>11.68</v>
      </c>
    </row>
    <row r="265" spans="1:1" x14ac:dyDescent="0.3">
      <c r="A265">
        <v>12.83</v>
      </c>
    </row>
    <row r="266" spans="1:1" x14ac:dyDescent="0.3">
      <c r="A266">
        <v>10.08</v>
      </c>
    </row>
    <row r="267" spans="1:1" x14ac:dyDescent="0.3">
      <c r="A267">
        <v>11.81</v>
      </c>
    </row>
    <row r="268" spans="1:1" x14ac:dyDescent="0.3">
      <c r="A268">
        <v>10.24</v>
      </c>
    </row>
    <row r="269" spans="1:1" x14ac:dyDescent="0.3">
      <c r="A269">
        <v>16.059999999999999</v>
      </c>
    </row>
    <row r="270" spans="1:1" x14ac:dyDescent="0.3">
      <c r="A270">
        <v>18.98</v>
      </c>
    </row>
    <row r="271" spans="1:1" x14ac:dyDescent="0.3">
      <c r="A271">
        <v>16.77</v>
      </c>
    </row>
    <row r="272" spans="1:1" x14ac:dyDescent="0.3">
      <c r="A272">
        <v>15.9</v>
      </c>
    </row>
    <row r="273" spans="1:1" x14ac:dyDescent="0.3">
      <c r="A273">
        <v>10.8</v>
      </c>
    </row>
    <row r="274" spans="1:1" x14ac:dyDescent="0.3">
      <c r="A274">
        <v>14.88</v>
      </c>
    </row>
    <row r="275" spans="1:1" x14ac:dyDescent="0.3">
      <c r="A275">
        <v>18.73</v>
      </c>
    </row>
    <row r="276" spans="1:1" x14ac:dyDescent="0.3">
      <c r="A276">
        <v>10.53</v>
      </c>
    </row>
    <row r="277" spans="1:1" x14ac:dyDescent="0.3">
      <c r="A277">
        <v>11.87</v>
      </c>
    </row>
    <row r="278" spans="1:1" x14ac:dyDescent="0.3">
      <c r="A278">
        <v>13.45</v>
      </c>
    </row>
    <row r="279" spans="1:1" x14ac:dyDescent="0.3">
      <c r="A279">
        <v>18.12</v>
      </c>
    </row>
    <row r="280" spans="1:1" x14ac:dyDescent="0.3">
      <c r="A280">
        <v>14.85</v>
      </c>
    </row>
    <row r="281" spans="1:1" x14ac:dyDescent="0.3">
      <c r="A281">
        <v>15.12</v>
      </c>
    </row>
    <row r="282" spans="1:1" x14ac:dyDescent="0.3">
      <c r="A282">
        <v>12.22</v>
      </c>
    </row>
    <row r="283" spans="1:1" x14ac:dyDescent="0.3">
      <c r="A283">
        <v>10.57</v>
      </c>
    </row>
    <row r="284" spans="1:1" x14ac:dyDescent="0.3">
      <c r="A284">
        <v>15.72</v>
      </c>
    </row>
    <row r="285" spans="1:1" x14ac:dyDescent="0.3">
      <c r="A285">
        <v>16.75</v>
      </c>
    </row>
    <row r="286" spans="1:1" x14ac:dyDescent="0.3">
      <c r="A286">
        <v>20.84</v>
      </c>
    </row>
    <row r="287" spans="1:1" x14ac:dyDescent="0.3">
      <c r="A287">
        <v>17.170000000000002</v>
      </c>
    </row>
    <row r="288" spans="1:1" x14ac:dyDescent="0.3">
      <c r="A288">
        <v>11.86</v>
      </c>
    </row>
    <row r="289" spans="1:1" x14ac:dyDescent="0.3">
      <c r="A289">
        <v>14.49</v>
      </c>
    </row>
    <row r="290" spans="1:1" x14ac:dyDescent="0.3">
      <c r="A290">
        <v>10.51</v>
      </c>
    </row>
    <row r="291" spans="1:1" x14ac:dyDescent="0.3">
      <c r="A291">
        <v>11.96</v>
      </c>
    </row>
    <row r="292" spans="1:1" x14ac:dyDescent="0.3">
      <c r="A292">
        <v>12.85</v>
      </c>
    </row>
    <row r="293" spans="1:1" x14ac:dyDescent="0.3">
      <c r="A293">
        <v>19.61</v>
      </c>
    </row>
    <row r="294" spans="1:1" x14ac:dyDescent="0.3">
      <c r="A294">
        <v>15.85</v>
      </c>
    </row>
    <row r="295" spans="1:1" x14ac:dyDescent="0.3">
      <c r="A295">
        <v>19.14</v>
      </c>
    </row>
    <row r="296" spans="1:1" x14ac:dyDescent="0.3">
      <c r="A296">
        <v>23.06</v>
      </c>
    </row>
    <row r="297" spans="1:1" x14ac:dyDescent="0.3">
      <c r="A297">
        <v>15.1</v>
      </c>
    </row>
    <row r="298" spans="1:1" x14ac:dyDescent="0.3">
      <c r="A298">
        <v>16.59</v>
      </c>
    </row>
    <row r="299" spans="1:1" x14ac:dyDescent="0.3">
      <c r="A299">
        <v>14.2</v>
      </c>
    </row>
    <row r="300" spans="1:1" x14ac:dyDescent="0.3">
      <c r="A300">
        <v>12.25</v>
      </c>
    </row>
    <row r="301" spans="1:1" x14ac:dyDescent="0.3">
      <c r="A301">
        <v>8.26</v>
      </c>
    </row>
    <row r="302" spans="1:1" x14ac:dyDescent="0.3">
      <c r="A302">
        <v>16.27</v>
      </c>
    </row>
    <row r="303" spans="1:1" x14ac:dyDescent="0.3">
      <c r="A303">
        <v>15.83</v>
      </c>
    </row>
    <row r="304" spans="1:1" x14ac:dyDescent="0.3">
      <c r="A304">
        <v>8.92</v>
      </c>
    </row>
    <row r="305" spans="1:1" x14ac:dyDescent="0.3">
      <c r="A305">
        <v>14.37</v>
      </c>
    </row>
    <row r="306" spans="1:1" x14ac:dyDescent="0.3">
      <c r="A306">
        <v>10.83</v>
      </c>
    </row>
    <row r="307" spans="1:1" x14ac:dyDescent="0.3">
      <c r="A307">
        <v>14.23</v>
      </c>
    </row>
    <row r="308" spans="1:1" x14ac:dyDescent="0.3">
      <c r="A308">
        <v>9.9499999999999993</v>
      </c>
    </row>
    <row r="309" spans="1:1" x14ac:dyDescent="0.3">
      <c r="A309">
        <v>14.52</v>
      </c>
    </row>
    <row r="310" spans="1:1" x14ac:dyDescent="0.3">
      <c r="A310">
        <v>11.15</v>
      </c>
    </row>
    <row r="311" spans="1:1" x14ac:dyDescent="0.3">
      <c r="A311">
        <v>12.08</v>
      </c>
    </row>
    <row r="312" spans="1:1" x14ac:dyDescent="0.3">
      <c r="A312">
        <v>17.41</v>
      </c>
    </row>
    <row r="313" spans="1:1" x14ac:dyDescent="0.3">
      <c r="A313">
        <v>10.08</v>
      </c>
    </row>
    <row r="314" spans="1:1" x14ac:dyDescent="0.3">
      <c r="A314">
        <v>12.44</v>
      </c>
    </row>
    <row r="315" spans="1:1" x14ac:dyDescent="0.3">
      <c r="A315">
        <v>13.09</v>
      </c>
    </row>
    <row r="316" spans="1:1" x14ac:dyDescent="0.3">
      <c r="A316">
        <v>8.99</v>
      </c>
    </row>
    <row r="317" spans="1:1" x14ac:dyDescent="0.3">
      <c r="A317">
        <v>10.71</v>
      </c>
    </row>
    <row r="318" spans="1:1" x14ac:dyDescent="0.3">
      <c r="A318">
        <v>9.5500000000000007</v>
      </c>
    </row>
    <row r="319" spans="1:1" x14ac:dyDescent="0.3">
      <c r="A319">
        <v>13.99</v>
      </c>
    </row>
    <row r="320" spans="1:1" x14ac:dyDescent="0.3">
      <c r="A320">
        <v>13.43</v>
      </c>
    </row>
    <row r="321" spans="1:1" x14ac:dyDescent="0.3">
      <c r="A321">
        <v>11.39</v>
      </c>
    </row>
    <row r="322" spans="1:1" x14ac:dyDescent="0.3">
      <c r="A322">
        <v>15.16</v>
      </c>
    </row>
    <row r="323" spans="1:1" x14ac:dyDescent="0.3">
      <c r="A323">
        <v>9.9700000000000006</v>
      </c>
    </row>
    <row r="324" spans="1:1" x14ac:dyDescent="0.3">
      <c r="A324">
        <v>14.59</v>
      </c>
    </row>
    <row r="325" spans="1:1" x14ac:dyDescent="0.3">
      <c r="A325">
        <v>13.85</v>
      </c>
    </row>
    <row r="326" spans="1:1" x14ac:dyDescent="0.3">
      <c r="A326">
        <v>12.66</v>
      </c>
    </row>
    <row r="327" spans="1:1" x14ac:dyDescent="0.3">
      <c r="A327">
        <v>10.210000000000001</v>
      </c>
    </row>
    <row r="328" spans="1:1" x14ac:dyDescent="0.3">
      <c r="A328">
        <v>12.3</v>
      </c>
    </row>
    <row r="329" spans="1:1" x14ac:dyDescent="0.3">
      <c r="A329">
        <v>14.53</v>
      </c>
    </row>
    <row r="330" spans="1:1" x14ac:dyDescent="0.3">
      <c r="A330">
        <v>17.54</v>
      </c>
    </row>
    <row r="331" spans="1:1" x14ac:dyDescent="0.3">
      <c r="A331">
        <v>16.940000000000001</v>
      </c>
    </row>
    <row r="332" spans="1:1" x14ac:dyDescent="0.3">
      <c r="A332">
        <v>10.61</v>
      </c>
    </row>
    <row r="333" spans="1:1" x14ac:dyDescent="0.3">
      <c r="A333">
        <v>13.51</v>
      </c>
    </row>
    <row r="334" spans="1:1" x14ac:dyDescent="0.3">
      <c r="A334">
        <v>15.99</v>
      </c>
    </row>
    <row r="335" spans="1:1" x14ac:dyDescent="0.3">
      <c r="A335">
        <v>24.01</v>
      </c>
    </row>
    <row r="336" spans="1:1" x14ac:dyDescent="0.3">
      <c r="A336">
        <v>10.85</v>
      </c>
    </row>
    <row r="337" spans="1:1" x14ac:dyDescent="0.3">
      <c r="A337">
        <v>8.81</v>
      </c>
    </row>
    <row r="338" spans="1:1" x14ac:dyDescent="0.3">
      <c r="A338">
        <v>11.75</v>
      </c>
    </row>
    <row r="339" spans="1:1" x14ac:dyDescent="0.3">
      <c r="A339">
        <v>8.7799999999999994</v>
      </c>
    </row>
    <row r="340" spans="1:1" x14ac:dyDescent="0.3">
      <c r="A340">
        <v>11.69</v>
      </c>
    </row>
    <row r="341" spans="1:1" x14ac:dyDescent="0.3">
      <c r="A341">
        <v>10.58</v>
      </c>
    </row>
    <row r="342" spans="1:1" x14ac:dyDescent="0.3">
      <c r="A342">
        <v>14.72</v>
      </c>
    </row>
    <row r="343" spans="1:1" x14ac:dyDescent="0.3">
      <c r="A343">
        <v>7.83</v>
      </c>
    </row>
    <row r="344" spans="1:1" x14ac:dyDescent="0.3">
      <c r="A344">
        <v>8.65</v>
      </c>
    </row>
    <row r="345" spans="1:1" x14ac:dyDescent="0.3">
      <c r="A345">
        <v>10.35</v>
      </c>
    </row>
    <row r="346" spans="1:1" x14ac:dyDescent="0.3">
      <c r="A346">
        <v>13.28</v>
      </c>
    </row>
    <row r="347" spans="1:1" x14ac:dyDescent="0.3">
      <c r="A347">
        <v>13.08</v>
      </c>
    </row>
    <row r="348" spans="1:1" x14ac:dyDescent="0.3">
      <c r="A348">
        <v>19.82</v>
      </c>
    </row>
    <row r="349" spans="1:1" x14ac:dyDescent="0.3">
      <c r="A349">
        <v>19.23</v>
      </c>
    </row>
    <row r="350" spans="1:1" x14ac:dyDescent="0.3">
      <c r="A350">
        <v>23.81</v>
      </c>
    </row>
    <row r="351" spans="1:1" x14ac:dyDescent="0.3">
      <c r="A351">
        <v>14.7</v>
      </c>
    </row>
    <row r="352" spans="1:1" x14ac:dyDescent="0.3">
      <c r="A352">
        <v>12.08</v>
      </c>
    </row>
    <row r="353" spans="1:1" x14ac:dyDescent="0.3">
      <c r="A353">
        <v>15.94</v>
      </c>
    </row>
    <row r="354" spans="1:1" x14ac:dyDescent="0.3">
      <c r="A354">
        <v>11.09</v>
      </c>
    </row>
    <row r="355" spans="1:1" x14ac:dyDescent="0.3">
      <c r="A355">
        <v>11.34</v>
      </c>
    </row>
    <row r="356" spans="1:1" x14ac:dyDescent="0.3">
      <c r="A356">
        <v>8.09</v>
      </c>
    </row>
    <row r="357" spans="1:1" x14ac:dyDescent="0.3">
      <c r="A357">
        <v>7.89</v>
      </c>
    </row>
    <row r="358" spans="1:1" x14ac:dyDescent="0.3">
      <c r="A358">
        <v>5.27</v>
      </c>
    </row>
    <row r="359" spans="1:1" x14ac:dyDescent="0.3">
      <c r="A359">
        <v>6.37</v>
      </c>
    </row>
    <row r="360" spans="1:1" x14ac:dyDescent="0.3">
      <c r="A360">
        <v>10.7</v>
      </c>
    </row>
    <row r="361" spans="1:1" x14ac:dyDescent="0.3">
      <c r="A361">
        <v>6.52</v>
      </c>
    </row>
    <row r="362" spans="1:1" x14ac:dyDescent="0.3">
      <c r="A362">
        <v>8.99</v>
      </c>
    </row>
    <row r="363" spans="1:1" x14ac:dyDescent="0.3">
      <c r="A363">
        <v>6.14</v>
      </c>
    </row>
    <row r="364" spans="1:1" x14ac:dyDescent="0.3">
      <c r="A364">
        <v>18.28</v>
      </c>
    </row>
    <row r="365" spans="1:1" x14ac:dyDescent="0.3">
      <c r="A365">
        <v>9.5500000000000007</v>
      </c>
    </row>
  </sheetData>
  <pageMargins left="0.7" right="0.7" top="0.75" bottom="0.75" header="0.3" footer="0.3"/>
  <pageSetup paperSize="9"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65"/>
  <sheetViews>
    <sheetView zoomScaleNormal="100" workbookViewId="0">
      <selection activeCell="F20" sqref="F20"/>
    </sheetView>
  </sheetViews>
  <sheetFormatPr defaultRowHeight="14.4" x14ac:dyDescent="0.3"/>
  <cols>
    <col min="3" max="3" width="13.33203125" bestFit="1" customWidth="1"/>
    <col min="4" max="4" width="14.44140625" bestFit="1" customWidth="1"/>
    <col min="5" max="7" width="9.33203125" customWidth="1"/>
    <col min="16" max="16" width="11" customWidth="1"/>
    <col min="17" max="17" width="9.6640625" customWidth="1"/>
    <col min="19" max="19" width="27.109375" customWidth="1"/>
  </cols>
  <sheetData>
    <row r="1" spans="1:20" ht="18" customHeight="1" x14ac:dyDescent="0.3">
      <c r="A1">
        <v>10.15</v>
      </c>
      <c r="C1" s="2" t="s">
        <v>0</v>
      </c>
      <c r="D1" s="2" t="s">
        <v>1</v>
      </c>
      <c r="E1" s="2" t="s">
        <v>2</v>
      </c>
      <c r="F1" s="5" t="s">
        <v>3</v>
      </c>
      <c r="G1" s="2" t="s">
        <v>4</v>
      </c>
      <c r="H1" s="3" t="s">
        <v>15</v>
      </c>
      <c r="I1" s="3" t="s">
        <v>16</v>
      </c>
      <c r="J1" s="3" t="s">
        <v>5</v>
      </c>
      <c r="K1" s="3" t="s">
        <v>6</v>
      </c>
      <c r="L1" s="4" t="s">
        <v>7</v>
      </c>
      <c r="M1" s="3" t="s">
        <v>8</v>
      </c>
      <c r="N1" s="3" t="s">
        <v>9</v>
      </c>
      <c r="O1" s="3" t="s">
        <v>10</v>
      </c>
      <c r="P1" s="3" t="s">
        <v>9</v>
      </c>
      <c r="Q1" s="3" t="s">
        <v>10</v>
      </c>
      <c r="S1" s="11" t="s">
        <v>17</v>
      </c>
    </row>
    <row r="2" spans="1:20" x14ac:dyDescent="0.3">
      <c r="A2">
        <v>7.64</v>
      </c>
      <c r="C2" s="6">
        <v>5</v>
      </c>
      <c r="D2" s="6">
        <f>Tabel2[[#This Row],[LKG]]+$D$12</f>
        <v>8</v>
      </c>
      <c r="E2" s="6">
        <f>Tabel2[[#This Row],[RKG]]-1</f>
        <v>7</v>
      </c>
      <c r="F2" s="6" t="str">
        <f>CONCATENATE("[",Tabel2[[#This Row],[LKG]],",",Tabel2[[#This Row],[RKG]],"[")</f>
        <v>[5,8[</v>
      </c>
      <c r="G2" s="6">
        <f>(Tabel2[[#This Row],[LKG]]+Tabel2[[#This Row],[RKG]])/2</f>
        <v>6.5</v>
      </c>
      <c r="H2" s="7">
        <f t="array" ref="H2:H10">FREQUENCY(A:A,E2:E10)</f>
        <v>7</v>
      </c>
      <c r="I2" s="7">
        <f>H2/$H$11</f>
        <v>1.9178082191780823E-2</v>
      </c>
      <c r="J2" s="7">
        <f>H2</f>
        <v>7</v>
      </c>
      <c r="K2" s="7">
        <f>J2/$H$11</f>
        <v>1.9178082191780823E-2</v>
      </c>
      <c r="L2" s="7">
        <f>Tabel2[[#This Row],[xi]]*H2</f>
        <v>45.5</v>
      </c>
      <c r="M2" s="7">
        <f>Tabel2[[#This Row],[xi]]-$T$6</f>
        <v>-8.3095890410958901</v>
      </c>
      <c r="N2" s="7">
        <f>ABS(M2)</f>
        <v>8.3095890410958901</v>
      </c>
      <c r="O2" s="7">
        <f>M2*M2</f>
        <v>69.049270031900917</v>
      </c>
      <c r="P2" s="7">
        <f>N2*H2</f>
        <v>58.167123287671231</v>
      </c>
      <c r="Q2" s="7">
        <f>O2*H2</f>
        <v>483.34489022330644</v>
      </c>
      <c r="S2" s="12" t="s">
        <v>18</v>
      </c>
      <c r="T2" s="8" t="s">
        <v>31</v>
      </c>
    </row>
    <row r="3" spans="1:20" x14ac:dyDescent="0.3">
      <c r="A3">
        <v>9.34</v>
      </c>
      <c r="C3" s="6">
        <f>D2</f>
        <v>8</v>
      </c>
      <c r="D3" s="6">
        <f>Tabel2[[#This Row],[LKG]]+$D$12</f>
        <v>11</v>
      </c>
      <c r="E3" s="6">
        <f>Tabel2[[#This Row],[RKG]]-1</f>
        <v>10</v>
      </c>
      <c r="F3" s="6" t="str">
        <f>CONCATENATE("[",Tabel2[[#This Row],[LKG]],",",Tabel2[[#This Row],[RKG]],"[")</f>
        <v>[8,11[</v>
      </c>
      <c r="G3" s="6">
        <f>(Tabel2[[#This Row],[LKG]]+Tabel2[[#This Row],[RKG]])/2</f>
        <v>9.5</v>
      </c>
      <c r="H3" s="8">
        <v>44</v>
      </c>
      <c r="I3" s="8">
        <f t="shared" ref="I3:I10" si="0">H3/$H$11</f>
        <v>0.12054794520547946</v>
      </c>
      <c r="J3" s="8">
        <f>J2+H3</f>
        <v>51</v>
      </c>
      <c r="K3" s="8">
        <f t="shared" ref="K3:K10" si="1">J3/$H$11</f>
        <v>0.13972602739726028</v>
      </c>
      <c r="L3" s="8">
        <f>Tabel2[[#This Row],[xi]]*H3</f>
        <v>418</v>
      </c>
      <c r="M3" s="8">
        <f>Tabel2[[#This Row],[xi]]-$T$6</f>
        <v>-5.3095890410958901</v>
      </c>
      <c r="N3" s="8">
        <f t="shared" ref="N3:N10" si="2">ABS(M3)</f>
        <v>5.3095890410958901</v>
      </c>
      <c r="O3" s="8">
        <f t="shared" ref="O3:O9" si="3">M3*M3</f>
        <v>28.191735785325573</v>
      </c>
      <c r="P3" s="8">
        <f t="shared" ref="P3:P10" si="4">N3*H3</f>
        <v>233.62191780821917</v>
      </c>
      <c r="Q3" s="8">
        <f t="shared" ref="Q3:Q10" si="5">O3*H3</f>
        <v>1240.4363745543253</v>
      </c>
      <c r="S3" s="12" t="s">
        <v>19</v>
      </c>
      <c r="T3" s="8">
        <f>G5</f>
        <v>15.5</v>
      </c>
    </row>
    <row r="4" spans="1:20" x14ac:dyDescent="0.3">
      <c r="A4">
        <v>11.79</v>
      </c>
      <c r="C4" s="6">
        <f t="shared" ref="C4:C10" si="6">D3</f>
        <v>11</v>
      </c>
      <c r="D4" s="6">
        <f>Tabel2[[#This Row],[LKG]]+$D$12</f>
        <v>14</v>
      </c>
      <c r="E4" s="6">
        <f>Tabel2[[#This Row],[RKG]]-1</f>
        <v>13</v>
      </c>
      <c r="F4" s="6" t="str">
        <f>CONCATENATE("[",Tabel2[[#This Row],[LKG]],",",Tabel2[[#This Row],[RKG]],"[")</f>
        <v>[11,14[</v>
      </c>
      <c r="G4" s="6">
        <f>(Tabel2[[#This Row],[LKG]]+Tabel2[[#This Row],[RKG]])/2</f>
        <v>12.5</v>
      </c>
      <c r="H4" s="7">
        <v>113</v>
      </c>
      <c r="I4" s="7">
        <f t="shared" si="0"/>
        <v>0.30958904109589042</v>
      </c>
      <c r="J4" s="7">
        <f>J3+H4</f>
        <v>164</v>
      </c>
      <c r="K4" s="7">
        <f t="shared" si="1"/>
        <v>0.44931506849315067</v>
      </c>
      <c r="L4" s="7">
        <f>Tabel2[[#This Row],[xi]]*H4</f>
        <v>1412.5</v>
      </c>
      <c r="M4" s="7">
        <f>Tabel2[[#This Row],[xi]]-$T$6</f>
        <v>-2.3095890410958901</v>
      </c>
      <c r="N4" s="7">
        <f t="shared" si="2"/>
        <v>2.3095890410958901</v>
      </c>
      <c r="O4" s="7">
        <f t="shared" si="3"/>
        <v>5.3342015387502331</v>
      </c>
      <c r="P4" s="7">
        <f t="shared" si="4"/>
        <v>260.98356164383557</v>
      </c>
      <c r="Q4" s="7">
        <f t="shared" si="5"/>
        <v>602.76477387877628</v>
      </c>
      <c r="S4" s="12" t="s">
        <v>20</v>
      </c>
      <c r="T4" s="8" t="str">
        <f>F5</f>
        <v>[14,17[</v>
      </c>
    </row>
    <row r="5" spans="1:20" x14ac:dyDescent="0.3">
      <c r="A5" s="1">
        <v>12.83</v>
      </c>
      <c r="C5" s="6">
        <f t="shared" si="6"/>
        <v>14</v>
      </c>
      <c r="D5" s="6">
        <f>Tabel2[[#This Row],[LKG]]+$D$12</f>
        <v>17</v>
      </c>
      <c r="E5" s="6">
        <f>Tabel2[[#This Row],[RKG]]-1</f>
        <v>16</v>
      </c>
      <c r="F5" s="6" t="str">
        <f>CONCATENATE("[",Tabel2[[#This Row],[LKG]],",",Tabel2[[#This Row],[RKG]],"[")</f>
        <v>[14,17[</v>
      </c>
      <c r="G5" s="6">
        <f>(Tabel2[[#This Row],[LKG]]+Tabel2[[#This Row],[RKG]])/2</f>
        <v>15.5</v>
      </c>
      <c r="H5" s="8">
        <v>115</v>
      </c>
      <c r="I5" s="8">
        <f t="shared" si="0"/>
        <v>0.31506849315068491</v>
      </c>
      <c r="J5" s="8">
        <f>J4+H5</f>
        <v>279</v>
      </c>
      <c r="K5" s="8">
        <f t="shared" si="1"/>
        <v>0.76438356164383559</v>
      </c>
      <c r="L5" s="8">
        <f>Tabel2[[#This Row],[xi]]*H5</f>
        <v>1782.5</v>
      </c>
      <c r="M5" s="8">
        <f>Tabel2[[#This Row],[xi]]-$T$6</f>
        <v>0.69041095890410986</v>
      </c>
      <c r="N5" s="8">
        <f t="shared" si="2"/>
        <v>0.69041095890410986</v>
      </c>
      <c r="O5" s="8">
        <f t="shared" si="3"/>
        <v>0.47666729217489245</v>
      </c>
      <c r="P5" s="8">
        <f t="shared" si="4"/>
        <v>79.397260273972634</v>
      </c>
      <c r="Q5" s="8">
        <f t="shared" si="5"/>
        <v>54.816738600112629</v>
      </c>
      <c r="S5" s="12" t="s">
        <v>21</v>
      </c>
    </row>
    <row r="6" spans="1:20" x14ac:dyDescent="0.3">
      <c r="A6">
        <v>12.65</v>
      </c>
      <c r="C6" s="6">
        <f t="shared" si="6"/>
        <v>17</v>
      </c>
      <c r="D6" s="6">
        <f>Tabel2[[#This Row],[LKG]]+$D$12</f>
        <v>20</v>
      </c>
      <c r="E6" s="6">
        <f>Tabel2[[#This Row],[RKG]]-1</f>
        <v>19</v>
      </c>
      <c r="F6" s="6" t="str">
        <f>CONCATENATE("[",Tabel2[[#This Row],[LKG]],",",Tabel2[[#This Row],[RKG]],"[")</f>
        <v>[17,20[</v>
      </c>
      <c r="G6" s="6">
        <f>(Tabel2[[#This Row],[LKG]]+Tabel2[[#This Row],[RKG]])/2</f>
        <v>18.5</v>
      </c>
      <c r="H6" s="7">
        <v>52</v>
      </c>
      <c r="I6" s="7">
        <f t="shared" si="0"/>
        <v>0.14246575342465753</v>
      </c>
      <c r="J6" s="7">
        <f t="shared" ref="J6:J8" si="7">J5+H6</f>
        <v>331</v>
      </c>
      <c r="K6" s="7">
        <f t="shared" si="1"/>
        <v>0.9068493150684932</v>
      </c>
      <c r="L6" s="9">
        <f>Tabel2[[#This Row],[xi]]*H6</f>
        <v>962</v>
      </c>
      <c r="M6" s="7">
        <f>Tabel2[[#This Row],[xi]]-$T$6</f>
        <v>3.6904109589041099</v>
      </c>
      <c r="N6" s="7">
        <f t="shared" si="2"/>
        <v>3.6904109589041099</v>
      </c>
      <c r="O6" s="7">
        <f t="shared" si="3"/>
        <v>13.619133045599552</v>
      </c>
      <c r="P6" s="7">
        <f t="shared" si="4"/>
        <v>191.90136986301371</v>
      </c>
      <c r="Q6" s="7">
        <f t="shared" si="5"/>
        <v>708.19491837117675</v>
      </c>
      <c r="S6" s="12" t="s">
        <v>22</v>
      </c>
      <c r="T6" s="8">
        <f>SUM(L2:L10)/H11</f>
        <v>14.80958904109589</v>
      </c>
    </row>
    <row r="7" spans="1:20" x14ac:dyDescent="0.3">
      <c r="A7">
        <v>11.91</v>
      </c>
      <c r="C7" s="6">
        <f>D6</f>
        <v>20</v>
      </c>
      <c r="D7" s="6">
        <f>Tabel2[[#This Row],[LKG]]+$D$12</f>
        <v>23</v>
      </c>
      <c r="E7" s="6">
        <f>Tabel2[[#This Row],[RKG]]-1</f>
        <v>22</v>
      </c>
      <c r="F7" s="6" t="str">
        <f>CONCATENATE("[",Tabel2[[#This Row],[LKG]],",",Tabel2[[#This Row],[RKG]],"[")</f>
        <v>[20,23[</v>
      </c>
      <c r="G7" s="6">
        <f>(Tabel2[[#This Row],[LKG]]+Tabel2[[#This Row],[RKG]])/2</f>
        <v>21.5</v>
      </c>
      <c r="H7" s="8">
        <v>20</v>
      </c>
      <c r="I7" s="8">
        <f t="shared" si="0"/>
        <v>5.4794520547945202E-2</v>
      </c>
      <c r="J7" s="8">
        <f t="shared" si="7"/>
        <v>351</v>
      </c>
      <c r="K7" s="8">
        <f t="shared" si="1"/>
        <v>0.9616438356164384</v>
      </c>
      <c r="L7" s="8">
        <f>Tabel2[[#This Row],[xi]]*H7</f>
        <v>430</v>
      </c>
      <c r="M7" s="8">
        <f>Tabel2[[#This Row],[xi]]-$T$6</f>
        <v>6.6904109589041099</v>
      </c>
      <c r="N7" s="8">
        <f t="shared" si="2"/>
        <v>6.6904109589041099</v>
      </c>
      <c r="O7" s="8">
        <f t="shared" si="3"/>
        <v>44.761598799024213</v>
      </c>
      <c r="P7" s="8">
        <f t="shared" si="4"/>
        <v>133.8082191780822</v>
      </c>
      <c r="Q7" s="8">
        <f t="shared" si="5"/>
        <v>895.23197598048432</v>
      </c>
      <c r="S7" s="11" t="s">
        <v>23</v>
      </c>
    </row>
    <row r="8" spans="1:20" x14ac:dyDescent="0.3">
      <c r="A8">
        <v>11.11</v>
      </c>
      <c r="C8" s="6">
        <f t="shared" si="6"/>
        <v>23</v>
      </c>
      <c r="D8" s="6">
        <f>Tabel2[[#This Row],[LKG]]+$D$12</f>
        <v>26</v>
      </c>
      <c r="E8" s="6">
        <f>Tabel2[[#This Row],[RKG]]-1</f>
        <v>25</v>
      </c>
      <c r="F8" s="6" t="str">
        <f>CONCATENATE("[",Tabel2[[#This Row],[LKG]],",",Tabel2[[#This Row],[RKG]],"[")</f>
        <v>[23,26[</v>
      </c>
      <c r="G8" s="6">
        <f>(Tabel2[[#This Row],[LKG]]+Tabel2[[#This Row],[RKG]])/2</f>
        <v>24.5</v>
      </c>
      <c r="H8" s="7">
        <v>11</v>
      </c>
      <c r="I8" s="7">
        <f t="shared" si="0"/>
        <v>3.0136986301369864E-2</v>
      </c>
      <c r="J8" s="7">
        <f t="shared" si="7"/>
        <v>362</v>
      </c>
      <c r="K8" s="7">
        <f t="shared" si="1"/>
        <v>0.99178082191780825</v>
      </c>
      <c r="L8" s="7">
        <f>Tabel2[[#This Row],[xi]]*H8</f>
        <v>269.5</v>
      </c>
      <c r="M8" s="7">
        <f>Tabel2[[#This Row],[xi]]-$T$6</f>
        <v>9.6904109589041099</v>
      </c>
      <c r="N8" s="7">
        <f t="shared" si="2"/>
        <v>9.6904109589041099</v>
      </c>
      <c r="O8" s="7">
        <f t="shared" si="3"/>
        <v>93.904064552448872</v>
      </c>
      <c r="P8" s="7">
        <f t="shared" si="4"/>
        <v>106.59452054794521</v>
      </c>
      <c r="Q8" s="7">
        <f t="shared" si="5"/>
        <v>1032.9447100769376</v>
      </c>
      <c r="S8" s="12" t="s">
        <v>24</v>
      </c>
      <c r="T8" s="8">
        <f>D10-C2</f>
        <v>27</v>
      </c>
    </row>
    <row r="9" spans="1:20" x14ac:dyDescent="0.3">
      <c r="A9">
        <v>16</v>
      </c>
      <c r="C9" s="6">
        <f t="shared" si="6"/>
        <v>26</v>
      </c>
      <c r="D9" s="6">
        <f>Tabel2[[#This Row],[LKG]]+$D$12</f>
        <v>29</v>
      </c>
      <c r="E9" s="6">
        <f>Tabel2[[#This Row],[RKG]]-1</f>
        <v>28</v>
      </c>
      <c r="F9" s="6" t="str">
        <f>CONCATENATE("[",Tabel2[[#This Row],[LKG]],",",Tabel2[[#This Row],[RKG]],"[")</f>
        <v>[26,29[</v>
      </c>
      <c r="G9" s="6">
        <f>(Tabel2[[#This Row],[LKG]]+Tabel2[[#This Row],[RKG]])/2</f>
        <v>27.5</v>
      </c>
      <c r="H9" s="8">
        <v>2</v>
      </c>
      <c r="I9" s="8">
        <f t="shared" si="0"/>
        <v>5.4794520547945206E-3</v>
      </c>
      <c r="J9" s="8">
        <f>J8+H9</f>
        <v>364</v>
      </c>
      <c r="K9" s="8">
        <f t="shared" si="1"/>
        <v>0.99726027397260275</v>
      </c>
      <c r="L9" s="8">
        <f>Tabel2[[#This Row],[xi]]*H9</f>
        <v>55</v>
      </c>
      <c r="M9" s="8">
        <f>Tabel2[[#This Row],[xi]]-$T$6</f>
        <v>12.69041095890411</v>
      </c>
      <c r="N9" s="8">
        <f t="shared" si="2"/>
        <v>12.69041095890411</v>
      </c>
      <c r="O9" s="8">
        <f t="shared" si="3"/>
        <v>161.04653030587352</v>
      </c>
      <c r="P9" s="8">
        <f t="shared" si="4"/>
        <v>25.38082191780822</v>
      </c>
      <c r="Q9" s="8">
        <f t="shared" si="5"/>
        <v>322.09306061174703</v>
      </c>
      <c r="S9" s="12" t="s">
        <v>25</v>
      </c>
      <c r="T9" s="8">
        <f>T17-T15</f>
        <v>4.7608695652173925</v>
      </c>
    </row>
    <row r="10" spans="1:20" x14ac:dyDescent="0.3">
      <c r="A10">
        <v>12.76</v>
      </c>
      <c r="C10" s="6">
        <f t="shared" si="6"/>
        <v>29</v>
      </c>
      <c r="D10" s="6">
        <f>Tabel2[[#This Row],[LKG]]+$D$12</f>
        <v>32</v>
      </c>
      <c r="E10" s="6">
        <f>Tabel2[[#This Row],[RKG]]-1</f>
        <v>31</v>
      </c>
      <c r="F10" s="6" t="str">
        <f>CONCATENATE("[",Tabel2[[#This Row],[LKG]],",",Tabel2[[#This Row],[RKG]],"[")</f>
        <v>[29,32[</v>
      </c>
      <c r="G10" s="6">
        <f>(Tabel2[[#This Row],[LKG]]+Tabel2[[#This Row],[RKG]])/2</f>
        <v>30.5</v>
      </c>
      <c r="H10" s="9">
        <v>1</v>
      </c>
      <c r="I10" s="9">
        <f t="shared" si="0"/>
        <v>2.7397260273972603E-3</v>
      </c>
      <c r="J10" s="7">
        <f>J9+H10</f>
        <v>365</v>
      </c>
      <c r="K10" s="7">
        <f t="shared" si="1"/>
        <v>1</v>
      </c>
      <c r="L10" s="9">
        <f>Tabel2[[#This Row],[xi]]*H10</f>
        <v>30.5</v>
      </c>
      <c r="M10" s="9">
        <f>Tabel2[[#This Row],[xi]]-$T$6</f>
        <v>15.69041095890411</v>
      </c>
      <c r="N10" s="9">
        <f t="shared" si="2"/>
        <v>15.69041095890411</v>
      </c>
      <c r="O10" s="9">
        <f>M10*M10</f>
        <v>246.18899605929818</v>
      </c>
      <c r="P10" s="9">
        <f t="shared" si="4"/>
        <v>15.69041095890411</v>
      </c>
      <c r="Q10" s="9">
        <f t="shared" si="5"/>
        <v>246.18899605929818</v>
      </c>
      <c r="S10" s="12" t="s">
        <v>26</v>
      </c>
      <c r="T10" s="8">
        <f>(P11)/H11</f>
        <v>3.0288909739163064</v>
      </c>
    </row>
    <row r="11" spans="1:20" x14ac:dyDescent="0.3">
      <c r="A11">
        <v>14.44</v>
      </c>
      <c r="H11" s="14">
        <f>SUM(H2:H10)</f>
        <v>365</v>
      </c>
      <c r="I11" s="14">
        <f>SUM(I2:I10)</f>
        <v>1</v>
      </c>
      <c r="P11" s="14">
        <f>SUM(P2:P10)</f>
        <v>1105.5452054794519</v>
      </c>
      <c r="Q11">
        <f>SUM(Q2:Q10)</f>
        <v>5586.0164383561651</v>
      </c>
      <c r="S11" s="12" t="s">
        <v>32</v>
      </c>
      <c r="T11" s="8">
        <f>SQRT(Q11/H11)</f>
        <v>3.9120524824742993</v>
      </c>
    </row>
    <row r="12" spans="1:20" x14ac:dyDescent="0.3">
      <c r="A12">
        <v>14.84</v>
      </c>
      <c r="C12" s="15" t="s">
        <v>11</v>
      </c>
      <c r="D12" s="16">
        <v>3</v>
      </c>
      <c r="S12" s="12" t="s">
        <v>33</v>
      </c>
      <c r="T12" s="8">
        <f>SQRT(Q11/(H11-1))</f>
        <v>3.9174224952732608</v>
      </c>
    </row>
    <row r="13" spans="1:20" x14ac:dyDescent="0.3">
      <c r="A13">
        <v>8.67</v>
      </c>
      <c r="C13" s="17" t="s">
        <v>12</v>
      </c>
      <c r="D13" s="17" t="s">
        <v>13</v>
      </c>
      <c r="F13" s="10"/>
    </row>
    <row r="14" spans="1:20" x14ac:dyDescent="0.3">
      <c r="A14">
        <v>10.93</v>
      </c>
      <c r="C14" s="18">
        <f>MIN(A:A)</f>
        <v>5.27</v>
      </c>
      <c r="D14" s="18">
        <f>MAX(A:A)</f>
        <v>29.03</v>
      </c>
      <c r="S14" s="11" t="s">
        <v>27</v>
      </c>
    </row>
    <row r="15" spans="1:20" x14ac:dyDescent="0.3">
      <c r="A15">
        <v>11.18</v>
      </c>
      <c r="S15" s="12" t="s">
        <v>28</v>
      </c>
      <c r="T15" s="13">
        <f>C5+((0.25-K4)/(K5-K4))*D12</f>
        <v>12.102173913043478</v>
      </c>
    </row>
    <row r="16" spans="1:20" x14ac:dyDescent="0.3">
      <c r="A16">
        <v>9.0500000000000007</v>
      </c>
      <c r="C16" s="19" t="s">
        <v>14</v>
      </c>
      <c r="D16" s="20"/>
      <c r="S16" s="12" t="s">
        <v>29</v>
      </c>
      <c r="T16" s="8">
        <f>C5+((0.5-K4)/(K5-K4))*D12</f>
        <v>14.482608695652175</v>
      </c>
    </row>
    <row r="17" spans="1:20" x14ac:dyDescent="0.3">
      <c r="A17">
        <v>13.87</v>
      </c>
      <c r="C17" s="21">
        <f>COUNT(A:A)</f>
        <v>365</v>
      </c>
      <c r="D17" s="22"/>
      <c r="S17" s="12" t="s">
        <v>30</v>
      </c>
      <c r="T17" s="8">
        <f>C5+((0.75-K4)/(K5-K4))*D12</f>
        <v>16.86304347826087</v>
      </c>
    </row>
    <row r="18" spans="1:20" x14ac:dyDescent="0.3">
      <c r="A18">
        <v>9.26</v>
      </c>
    </row>
    <row r="19" spans="1:20" x14ac:dyDescent="0.3">
      <c r="A19">
        <v>13.64</v>
      </c>
    </row>
    <row r="20" spans="1:20" x14ac:dyDescent="0.3">
      <c r="A20">
        <v>10.24</v>
      </c>
    </row>
    <row r="21" spans="1:20" x14ac:dyDescent="0.3">
      <c r="A21">
        <v>15.69</v>
      </c>
    </row>
    <row r="22" spans="1:20" x14ac:dyDescent="0.3">
      <c r="A22">
        <v>10.95</v>
      </c>
    </row>
    <row r="23" spans="1:20" x14ac:dyDescent="0.3">
      <c r="A23">
        <v>9.23</v>
      </c>
    </row>
    <row r="24" spans="1:20" x14ac:dyDescent="0.3">
      <c r="A24">
        <v>13.69</v>
      </c>
    </row>
    <row r="25" spans="1:20" x14ac:dyDescent="0.3">
      <c r="A25">
        <v>10.56</v>
      </c>
    </row>
    <row r="26" spans="1:20" x14ac:dyDescent="0.3">
      <c r="A26">
        <v>13.17</v>
      </c>
    </row>
    <row r="27" spans="1:20" x14ac:dyDescent="0.3">
      <c r="A27">
        <v>11.76</v>
      </c>
    </row>
    <row r="28" spans="1:20" x14ac:dyDescent="0.3">
      <c r="A28">
        <v>8.3699999999999992</v>
      </c>
    </row>
    <row r="29" spans="1:20" x14ac:dyDescent="0.3">
      <c r="A29">
        <v>10.17</v>
      </c>
    </row>
    <row r="30" spans="1:20" x14ac:dyDescent="0.3">
      <c r="A30">
        <v>7.53</v>
      </c>
    </row>
    <row r="31" spans="1:20" x14ac:dyDescent="0.3">
      <c r="A31">
        <v>13.52</v>
      </c>
    </row>
    <row r="32" spans="1:20" x14ac:dyDescent="0.3">
      <c r="A32">
        <v>8.91</v>
      </c>
    </row>
    <row r="33" spans="1:1" x14ac:dyDescent="0.3">
      <c r="A33">
        <v>10.53</v>
      </c>
    </row>
    <row r="34" spans="1:1" x14ac:dyDescent="0.3">
      <c r="A34">
        <v>18.920000000000002</v>
      </c>
    </row>
    <row r="35" spans="1:1" x14ac:dyDescent="0.3">
      <c r="A35">
        <v>23.05</v>
      </c>
    </row>
    <row r="36" spans="1:1" x14ac:dyDescent="0.3">
      <c r="A36">
        <v>21.91</v>
      </c>
    </row>
    <row r="37" spans="1:1" x14ac:dyDescent="0.3">
      <c r="A37">
        <v>21.91</v>
      </c>
    </row>
    <row r="38" spans="1:1" x14ac:dyDescent="0.3">
      <c r="A38">
        <v>9.11</v>
      </c>
    </row>
    <row r="39" spans="1:1" x14ac:dyDescent="0.3">
      <c r="A39">
        <v>10.76</v>
      </c>
    </row>
    <row r="40" spans="1:1" x14ac:dyDescent="0.3">
      <c r="A40">
        <v>15.33</v>
      </c>
    </row>
    <row r="41" spans="1:1" x14ac:dyDescent="0.3">
      <c r="A41">
        <v>13.87</v>
      </c>
    </row>
    <row r="42" spans="1:1" x14ac:dyDescent="0.3">
      <c r="A42">
        <v>12</v>
      </c>
    </row>
    <row r="43" spans="1:1" x14ac:dyDescent="0.3">
      <c r="A43">
        <v>11.7</v>
      </c>
    </row>
    <row r="44" spans="1:1" x14ac:dyDescent="0.3">
      <c r="A44">
        <v>9.17</v>
      </c>
    </row>
    <row r="45" spans="1:1" x14ac:dyDescent="0.3">
      <c r="A45">
        <v>12.38</v>
      </c>
    </row>
    <row r="46" spans="1:1" x14ac:dyDescent="0.3">
      <c r="A46">
        <v>13.96</v>
      </c>
    </row>
    <row r="47" spans="1:1" x14ac:dyDescent="0.3">
      <c r="A47">
        <v>13.86</v>
      </c>
    </row>
    <row r="48" spans="1:1" x14ac:dyDescent="0.3">
      <c r="A48">
        <v>6.08</v>
      </c>
    </row>
    <row r="49" spans="1:1" x14ac:dyDescent="0.3">
      <c r="A49">
        <v>14.86</v>
      </c>
    </row>
    <row r="50" spans="1:1" x14ac:dyDescent="0.3">
      <c r="A50">
        <v>24.93</v>
      </c>
    </row>
    <row r="51" spans="1:1" x14ac:dyDescent="0.3">
      <c r="A51">
        <v>24.49</v>
      </c>
    </row>
    <row r="52" spans="1:1" x14ac:dyDescent="0.3">
      <c r="A52">
        <v>23.74</v>
      </c>
    </row>
    <row r="53" spans="1:1" x14ac:dyDescent="0.3">
      <c r="A53">
        <v>23.09</v>
      </c>
    </row>
    <row r="54" spans="1:1" x14ac:dyDescent="0.3">
      <c r="A54">
        <v>13.54</v>
      </c>
    </row>
    <row r="55" spans="1:1" x14ac:dyDescent="0.3">
      <c r="A55">
        <v>15.27</v>
      </c>
    </row>
    <row r="56" spans="1:1" x14ac:dyDescent="0.3">
      <c r="A56">
        <v>16.329999999999998</v>
      </c>
    </row>
    <row r="57" spans="1:1" x14ac:dyDescent="0.3">
      <c r="A57">
        <v>23.4</v>
      </c>
    </row>
    <row r="58" spans="1:1" x14ac:dyDescent="0.3">
      <c r="A58">
        <v>23.7</v>
      </c>
    </row>
    <row r="59" spans="1:1" x14ac:dyDescent="0.3">
      <c r="A59">
        <v>15.58</v>
      </c>
    </row>
    <row r="60" spans="1:1" x14ac:dyDescent="0.3">
      <c r="A60">
        <v>8.9499999999999993</v>
      </c>
    </row>
    <row r="61" spans="1:1" x14ac:dyDescent="0.3">
      <c r="A61">
        <v>10.97</v>
      </c>
    </row>
    <row r="62" spans="1:1" x14ac:dyDescent="0.3">
      <c r="A62">
        <v>8.02</v>
      </c>
    </row>
    <row r="63" spans="1:1" x14ac:dyDescent="0.3">
      <c r="A63">
        <v>8.43</v>
      </c>
    </row>
    <row r="64" spans="1:1" x14ac:dyDescent="0.3">
      <c r="A64">
        <v>11.97</v>
      </c>
    </row>
    <row r="65" spans="1:1" x14ac:dyDescent="0.3">
      <c r="A65">
        <v>9.02</v>
      </c>
    </row>
    <row r="66" spans="1:1" x14ac:dyDescent="0.3">
      <c r="A66">
        <v>9.23</v>
      </c>
    </row>
    <row r="67" spans="1:1" x14ac:dyDescent="0.3">
      <c r="A67">
        <v>6.8</v>
      </c>
    </row>
    <row r="68" spans="1:1" x14ac:dyDescent="0.3">
      <c r="A68">
        <v>11.18</v>
      </c>
    </row>
    <row r="69" spans="1:1" x14ac:dyDescent="0.3">
      <c r="A69">
        <v>8.7899999999999991</v>
      </c>
    </row>
    <row r="70" spans="1:1" x14ac:dyDescent="0.3">
      <c r="A70">
        <v>10.98</v>
      </c>
    </row>
    <row r="71" spans="1:1" x14ac:dyDescent="0.3">
      <c r="A71">
        <v>11.55</v>
      </c>
    </row>
    <row r="72" spans="1:1" x14ac:dyDescent="0.3">
      <c r="A72">
        <v>12.72</v>
      </c>
    </row>
    <row r="73" spans="1:1" x14ac:dyDescent="0.3">
      <c r="A73">
        <v>15.94</v>
      </c>
    </row>
    <row r="74" spans="1:1" x14ac:dyDescent="0.3">
      <c r="A74">
        <v>16.75</v>
      </c>
    </row>
    <row r="75" spans="1:1" x14ac:dyDescent="0.3">
      <c r="A75">
        <v>8.6199999999999992</v>
      </c>
    </row>
    <row r="76" spans="1:1" x14ac:dyDescent="0.3">
      <c r="A76">
        <v>11.12</v>
      </c>
    </row>
    <row r="77" spans="1:1" x14ac:dyDescent="0.3">
      <c r="A77">
        <v>15.39</v>
      </c>
    </row>
    <row r="78" spans="1:1" x14ac:dyDescent="0.3">
      <c r="A78">
        <v>17.11</v>
      </c>
    </row>
    <row r="79" spans="1:1" x14ac:dyDescent="0.3">
      <c r="A79">
        <v>10.59</v>
      </c>
    </row>
    <row r="80" spans="1:1" x14ac:dyDescent="0.3">
      <c r="A80">
        <v>6.5</v>
      </c>
    </row>
    <row r="81" spans="1:1" x14ac:dyDescent="0.3">
      <c r="A81">
        <v>13.07</v>
      </c>
    </row>
    <row r="82" spans="1:1" x14ac:dyDescent="0.3">
      <c r="A82">
        <v>26.7</v>
      </c>
    </row>
    <row r="83" spans="1:1" x14ac:dyDescent="0.3">
      <c r="A83">
        <v>17.93</v>
      </c>
    </row>
    <row r="84" spans="1:1" x14ac:dyDescent="0.3">
      <c r="A84">
        <v>9.41</v>
      </c>
    </row>
    <row r="85" spans="1:1" x14ac:dyDescent="0.3">
      <c r="A85">
        <v>11.04</v>
      </c>
    </row>
    <row r="86" spans="1:1" x14ac:dyDescent="0.3">
      <c r="A86">
        <v>12.04</v>
      </c>
    </row>
    <row r="87" spans="1:1" x14ac:dyDescent="0.3">
      <c r="A87">
        <v>11.29</v>
      </c>
    </row>
    <row r="88" spans="1:1" x14ac:dyDescent="0.3">
      <c r="A88">
        <v>7.39</v>
      </c>
    </row>
    <row r="89" spans="1:1" x14ac:dyDescent="0.3">
      <c r="A89">
        <v>14.18</v>
      </c>
    </row>
    <row r="90" spans="1:1" x14ac:dyDescent="0.3">
      <c r="A90">
        <v>10.66</v>
      </c>
    </row>
    <row r="91" spans="1:1" x14ac:dyDescent="0.3">
      <c r="A91">
        <v>14.72</v>
      </c>
    </row>
    <row r="92" spans="1:1" x14ac:dyDescent="0.3">
      <c r="A92">
        <v>13.15</v>
      </c>
    </row>
    <row r="93" spans="1:1" x14ac:dyDescent="0.3">
      <c r="A93">
        <v>9.5500000000000007</v>
      </c>
    </row>
    <row r="94" spans="1:1" x14ac:dyDescent="0.3">
      <c r="A94">
        <v>11.28</v>
      </c>
    </row>
    <row r="95" spans="1:1" x14ac:dyDescent="0.3">
      <c r="A95">
        <v>11.05</v>
      </c>
    </row>
    <row r="96" spans="1:1" x14ac:dyDescent="0.3">
      <c r="A96">
        <v>12.43</v>
      </c>
    </row>
    <row r="97" spans="1:1" x14ac:dyDescent="0.3">
      <c r="A97">
        <v>12.34</v>
      </c>
    </row>
    <row r="98" spans="1:1" x14ac:dyDescent="0.3">
      <c r="A98">
        <v>11.45</v>
      </c>
    </row>
    <row r="99" spans="1:1" x14ac:dyDescent="0.3">
      <c r="A99">
        <v>12.02</v>
      </c>
    </row>
    <row r="100" spans="1:1" x14ac:dyDescent="0.3">
      <c r="A100">
        <v>11.82</v>
      </c>
    </row>
    <row r="101" spans="1:1" x14ac:dyDescent="0.3">
      <c r="A101">
        <v>14.16</v>
      </c>
    </row>
    <row r="102" spans="1:1" x14ac:dyDescent="0.3">
      <c r="A102">
        <v>14.07</v>
      </c>
    </row>
    <row r="103" spans="1:1" x14ac:dyDescent="0.3">
      <c r="A103">
        <v>13.93</v>
      </c>
    </row>
    <row r="104" spans="1:1" x14ac:dyDescent="0.3">
      <c r="A104">
        <v>12.93</v>
      </c>
    </row>
    <row r="105" spans="1:1" x14ac:dyDescent="0.3">
      <c r="A105">
        <v>14.4</v>
      </c>
    </row>
    <row r="106" spans="1:1" x14ac:dyDescent="0.3">
      <c r="A106">
        <v>11.36</v>
      </c>
    </row>
    <row r="107" spans="1:1" x14ac:dyDescent="0.3">
      <c r="A107">
        <v>15.01</v>
      </c>
    </row>
    <row r="108" spans="1:1" x14ac:dyDescent="0.3">
      <c r="A108">
        <v>20.149999999999999</v>
      </c>
    </row>
    <row r="109" spans="1:1" x14ac:dyDescent="0.3">
      <c r="A109">
        <v>14.84</v>
      </c>
    </row>
    <row r="110" spans="1:1" x14ac:dyDescent="0.3">
      <c r="A110">
        <v>16.739999999999998</v>
      </c>
    </row>
    <row r="111" spans="1:1" x14ac:dyDescent="0.3">
      <c r="A111">
        <v>15.94</v>
      </c>
    </row>
    <row r="112" spans="1:1" x14ac:dyDescent="0.3">
      <c r="A112">
        <v>13.53</v>
      </c>
    </row>
    <row r="113" spans="1:1" x14ac:dyDescent="0.3">
      <c r="A113">
        <v>18.22</v>
      </c>
    </row>
    <row r="114" spans="1:1" x14ac:dyDescent="0.3">
      <c r="A114">
        <v>7.84</v>
      </c>
    </row>
    <row r="115" spans="1:1" x14ac:dyDescent="0.3">
      <c r="A115">
        <v>14.73</v>
      </c>
    </row>
    <row r="116" spans="1:1" x14ac:dyDescent="0.3">
      <c r="A116">
        <v>12.54</v>
      </c>
    </row>
    <row r="117" spans="1:1" x14ac:dyDescent="0.3">
      <c r="A117">
        <v>16.37</v>
      </c>
    </row>
    <row r="118" spans="1:1" x14ac:dyDescent="0.3">
      <c r="A118">
        <v>10.89</v>
      </c>
    </row>
    <row r="119" spans="1:1" x14ac:dyDescent="0.3">
      <c r="A119">
        <v>10.82</v>
      </c>
    </row>
    <row r="120" spans="1:1" x14ac:dyDescent="0.3">
      <c r="A120">
        <v>13.49</v>
      </c>
    </row>
    <row r="121" spans="1:1" x14ac:dyDescent="0.3">
      <c r="A121">
        <v>8.43</v>
      </c>
    </row>
    <row r="122" spans="1:1" x14ac:dyDescent="0.3">
      <c r="A122">
        <v>15.66</v>
      </c>
    </row>
    <row r="123" spans="1:1" x14ac:dyDescent="0.3">
      <c r="A123">
        <v>15.47</v>
      </c>
    </row>
    <row r="124" spans="1:1" x14ac:dyDescent="0.3">
      <c r="A124">
        <v>19.59</v>
      </c>
    </row>
    <row r="125" spans="1:1" x14ac:dyDescent="0.3">
      <c r="A125">
        <v>25.6</v>
      </c>
    </row>
    <row r="126" spans="1:1" x14ac:dyDescent="0.3">
      <c r="A126">
        <v>15.67</v>
      </c>
    </row>
    <row r="127" spans="1:1" x14ac:dyDescent="0.3">
      <c r="A127">
        <v>16.91</v>
      </c>
    </row>
    <row r="128" spans="1:1" x14ac:dyDescent="0.3">
      <c r="A128">
        <v>14.95</v>
      </c>
    </row>
    <row r="129" spans="1:1" x14ac:dyDescent="0.3">
      <c r="A129">
        <v>16</v>
      </c>
    </row>
    <row r="130" spans="1:1" x14ac:dyDescent="0.3">
      <c r="A130">
        <v>29.03</v>
      </c>
    </row>
    <row r="131" spans="1:1" x14ac:dyDescent="0.3">
      <c r="A131">
        <v>10.43</v>
      </c>
    </row>
    <row r="132" spans="1:1" x14ac:dyDescent="0.3">
      <c r="A132">
        <v>16.48</v>
      </c>
    </row>
    <row r="133" spans="1:1" x14ac:dyDescent="0.3">
      <c r="A133">
        <v>10.92</v>
      </c>
    </row>
    <row r="134" spans="1:1" x14ac:dyDescent="0.3">
      <c r="A134">
        <v>13.31</v>
      </c>
    </row>
    <row r="135" spans="1:1" x14ac:dyDescent="0.3">
      <c r="A135">
        <v>17.32</v>
      </c>
    </row>
    <row r="136" spans="1:1" x14ac:dyDescent="0.3">
      <c r="A136">
        <v>18.43</v>
      </c>
    </row>
    <row r="137" spans="1:1" x14ac:dyDescent="0.3">
      <c r="A137">
        <v>12.11</v>
      </c>
    </row>
    <row r="138" spans="1:1" x14ac:dyDescent="0.3">
      <c r="A138">
        <v>21.61</v>
      </c>
    </row>
    <row r="139" spans="1:1" x14ac:dyDescent="0.3">
      <c r="A139">
        <v>12.82</v>
      </c>
    </row>
    <row r="140" spans="1:1" x14ac:dyDescent="0.3">
      <c r="A140">
        <v>18.37</v>
      </c>
    </row>
    <row r="141" spans="1:1" x14ac:dyDescent="0.3">
      <c r="A141">
        <v>22.42</v>
      </c>
    </row>
    <row r="142" spans="1:1" x14ac:dyDescent="0.3">
      <c r="A142">
        <v>15.94</v>
      </c>
    </row>
    <row r="143" spans="1:1" x14ac:dyDescent="0.3">
      <c r="A143">
        <v>17.12</v>
      </c>
    </row>
    <row r="144" spans="1:1" x14ac:dyDescent="0.3">
      <c r="A144">
        <v>18.96</v>
      </c>
    </row>
    <row r="145" spans="1:1" x14ac:dyDescent="0.3">
      <c r="A145">
        <v>19.41</v>
      </c>
    </row>
    <row r="146" spans="1:1" x14ac:dyDescent="0.3">
      <c r="A146">
        <v>16.11</v>
      </c>
    </row>
    <row r="147" spans="1:1" x14ac:dyDescent="0.3">
      <c r="A147">
        <v>8.42</v>
      </c>
    </row>
    <row r="148" spans="1:1" x14ac:dyDescent="0.3">
      <c r="A148">
        <v>13.01</v>
      </c>
    </row>
    <row r="149" spans="1:1" x14ac:dyDescent="0.3">
      <c r="A149">
        <v>13.51</v>
      </c>
    </row>
    <row r="150" spans="1:1" x14ac:dyDescent="0.3">
      <c r="A150">
        <v>17.510000000000002</v>
      </c>
    </row>
    <row r="151" spans="1:1" x14ac:dyDescent="0.3">
      <c r="A151">
        <v>12.05</v>
      </c>
    </row>
    <row r="152" spans="1:1" x14ac:dyDescent="0.3">
      <c r="A152">
        <v>14.51</v>
      </c>
    </row>
    <row r="153" spans="1:1" x14ac:dyDescent="0.3">
      <c r="A153">
        <v>11.99</v>
      </c>
    </row>
    <row r="154" spans="1:1" x14ac:dyDescent="0.3">
      <c r="A154">
        <v>10.45</v>
      </c>
    </row>
    <row r="155" spans="1:1" x14ac:dyDescent="0.3">
      <c r="A155">
        <v>16.04</v>
      </c>
    </row>
    <row r="156" spans="1:1" x14ac:dyDescent="0.3">
      <c r="A156">
        <v>13.5</v>
      </c>
    </row>
    <row r="157" spans="1:1" x14ac:dyDescent="0.3">
      <c r="A157">
        <v>20.28</v>
      </c>
    </row>
    <row r="158" spans="1:1" x14ac:dyDescent="0.3">
      <c r="A158">
        <v>20.49</v>
      </c>
    </row>
    <row r="159" spans="1:1" x14ac:dyDescent="0.3">
      <c r="A159">
        <v>18.5</v>
      </c>
    </row>
    <row r="160" spans="1:1" x14ac:dyDescent="0.3">
      <c r="A160">
        <v>19.48</v>
      </c>
    </row>
    <row r="161" spans="1:1" x14ac:dyDescent="0.3">
      <c r="A161">
        <v>16.510000000000002</v>
      </c>
    </row>
    <row r="162" spans="1:1" x14ac:dyDescent="0.3">
      <c r="A162">
        <v>17.68</v>
      </c>
    </row>
    <row r="163" spans="1:1" x14ac:dyDescent="0.3">
      <c r="A163">
        <v>14.15</v>
      </c>
    </row>
    <row r="164" spans="1:1" x14ac:dyDescent="0.3">
      <c r="A164">
        <v>8.41</v>
      </c>
    </row>
    <row r="165" spans="1:1" x14ac:dyDescent="0.3">
      <c r="A165">
        <v>12.99</v>
      </c>
    </row>
    <row r="166" spans="1:1" x14ac:dyDescent="0.3">
      <c r="A166">
        <v>11.11</v>
      </c>
    </row>
    <row r="167" spans="1:1" x14ac:dyDescent="0.3">
      <c r="A167">
        <v>16.600000000000001</v>
      </c>
    </row>
    <row r="168" spans="1:1" x14ac:dyDescent="0.3">
      <c r="A168">
        <v>13.3</v>
      </c>
    </row>
    <row r="169" spans="1:1" x14ac:dyDescent="0.3">
      <c r="A169">
        <v>14.43</v>
      </c>
    </row>
    <row r="170" spans="1:1" x14ac:dyDescent="0.3">
      <c r="A170">
        <v>11.65</v>
      </c>
    </row>
    <row r="171" spans="1:1" x14ac:dyDescent="0.3">
      <c r="A171">
        <v>13.85</v>
      </c>
    </row>
    <row r="172" spans="1:1" x14ac:dyDescent="0.3">
      <c r="A172">
        <v>11.98</v>
      </c>
    </row>
    <row r="173" spans="1:1" x14ac:dyDescent="0.3">
      <c r="A173">
        <v>18.39</v>
      </c>
    </row>
    <row r="174" spans="1:1" x14ac:dyDescent="0.3">
      <c r="A174">
        <v>18.71</v>
      </c>
    </row>
    <row r="175" spans="1:1" x14ac:dyDescent="0.3">
      <c r="A175">
        <v>11.8</v>
      </c>
    </row>
    <row r="176" spans="1:1" x14ac:dyDescent="0.3">
      <c r="A176">
        <v>16.41</v>
      </c>
    </row>
    <row r="177" spans="1:1" x14ac:dyDescent="0.3">
      <c r="A177">
        <v>12.39</v>
      </c>
    </row>
    <row r="178" spans="1:1" x14ac:dyDescent="0.3">
      <c r="A178">
        <v>14.67</v>
      </c>
    </row>
    <row r="179" spans="1:1" x14ac:dyDescent="0.3">
      <c r="A179">
        <v>19.760000000000002</v>
      </c>
    </row>
    <row r="180" spans="1:1" x14ac:dyDescent="0.3">
      <c r="A180">
        <v>9.36</v>
      </c>
    </row>
    <row r="181" spans="1:1" x14ac:dyDescent="0.3">
      <c r="A181">
        <v>21.07</v>
      </c>
    </row>
    <row r="182" spans="1:1" x14ac:dyDescent="0.3">
      <c r="A182">
        <v>13.22</v>
      </c>
    </row>
    <row r="183" spans="1:1" x14ac:dyDescent="0.3">
      <c r="A183">
        <v>17.59</v>
      </c>
    </row>
    <row r="184" spans="1:1" x14ac:dyDescent="0.3">
      <c r="A184">
        <v>12.99</v>
      </c>
    </row>
    <row r="185" spans="1:1" x14ac:dyDescent="0.3">
      <c r="A185">
        <v>13.96</v>
      </c>
    </row>
    <row r="186" spans="1:1" x14ac:dyDescent="0.3">
      <c r="A186">
        <v>17.399999999999999</v>
      </c>
    </row>
    <row r="187" spans="1:1" x14ac:dyDescent="0.3">
      <c r="A187">
        <v>12.25</v>
      </c>
    </row>
    <row r="188" spans="1:1" x14ac:dyDescent="0.3">
      <c r="A188">
        <v>19.850000000000001</v>
      </c>
    </row>
    <row r="189" spans="1:1" x14ac:dyDescent="0.3">
      <c r="A189">
        <v>16.07</v>
      </c>
    </row>
    <row r="190" spans="1:1" x14ac:dyDescent="0.3">
      <c r="A190">
        <v>16.16</v>
      </c>
    </row>
    <row r="191" spans="1:1" x14ac:dyDescent="0.3">
      <c r="A191">
        <v>18.46</v>
      </c>
    </row>
    <row r="192" spans="1:1" x14ac:dyDescent="0.3">
      <c r="A192">
        <v>10.98</v>
      </c>
    </row>
    <row r="193" spans="1:1" x14ac:dyDescent="0.3">
      <c r="A193">
        <v>14.54</v>
      </c>
    </row>
    <row r="194" spans="1:1" x14ac:dyDescent="0.3">
      <c r="A194">
        <v>12.25</v>
      </c>
    </row>
    <row r="195" spans="1:1" x14ac:dyDescent="0.3">
      <c r="A195">
        <v>12.67</v>
      </c>
    </row>
    <row r="196" spans="1:1" x14ac:dyDescent="0.3">
      <c r="A196">
        <v>19.29</v>
      </c>
    </row>
    <row r="197" spans="1:1" x14ac:dyDescent="0.3">
      <c r="A197">
        <v>11.9</v>
      </c>
    </row>
    <row r="198" spans="1:1" x14ac:dyDescent="0.3">
      <c r="A198">
        <v>18.03</v>
      </c>
    </row>
    <row r="199" spans="1:1" x14ac:dyDescent="0.3">
      <c r="A199">
        <v>13.05</v>
      </c>
    </row>
    <row r="200" spans="1:1" x14ac:dyDescent="0.3">
      <c r="A200">
        <v>17.46</v>
      </c>
    </row>
    <row r="201" spans="1:1" x14ac:dyDescent="0.3">
      <c r="A201">
        <v>12.45</v>
      </c>
    </row>
    <row r="202" spans="1:1" x14ac:dyDescent="0.3">
      <c r="A202">
        <v>14.46</v>
      </c>
    </row>
    <row r="203" spans="1:1" x14ac:dyDescent="0.3">
      <c r="A203">
        <v>17.510000000000002</v>
      </c>
    </row>
    <row r="204" spans="1:1" x14ac:dyDescent="0.3">
      <c r="A204">
        <v>13.75</v>
      </c>
    </row>
    <row r="205" spans="1:1" x14ac:dyDescent="0.3">
      <c r="A205">
        <v>15.11</v>
      </c>
    </row>
    <row r="206" spans="1:1" x14ac:dyDescent="0.3">
      <c r="A206">
        <v>15.55</v>
      </c>
    </row>
    <row r="207" spans="1:1" x14ac:dyDescent="0.3">
      <c r="A207">
        <v>14.67</v>
      </c>
    </row>
    <row r="208" spans="1:1" x14ac:dyDescent="0.3">
      <c r="A208">
        <v>13.09</v>
      </c>
    </row>
    <row r="209" spans="1:1" x14ac:dyDescent="0.3">
      <c r="A209">
        <v>7.82</v>
      </c>
    </row>
    <row r="210" spans="1:1" x14ac:dyDescent="0.3">
      <c r="A210">
        <v>14.3</v>
      </c>
    </row>
    <row r="211" spans="1:1" x14ac:dyDescent="0.3">
      <c r="A211">
        <v>11.56</v>
      </c>
    </row>
    <row r="212" spans="1:1" x14ac:dyDescent="0.3">
      <c r="A212">
        <v>15.65</v>
      </c>
    </row>
    <row r="213" spans="1:1" x14ac:dyDescent="0.3">
      <c r="A213">
        <v>20.41</v>
      </c>
    </row>
    <row r="214" spans="1:1" x14ac:dyDescent="0.3">
      <c r="A214">
        <v>18.190000000000001</v>
      </c>
    </row>
    <row r="215" spans="1:1" x14ac:dyDescent="0.3">
      <c r="A215">
        <v>14.55</v>
      </c>
    </row>
    <row r="216" spans="1:1" x14ac:dyDescent="0.3">
      <c r="A216">
        <v>15.13</v>
      </c>
    </row>
    <row r="217" spans="1:1" x14ac:dyDescent="0.3">
      <c r="A217">
        <v>8.41</v>
      </c>
    </row>
    <row r="218" spans="1:1" x14ac:dyDescent="0.3">
      <c r="A218">
        <v>17.22</v>
      </c>
    </row>
    <row r="219" spans="1:1" x14ac:dyDescent="0.3">
      <c r="A219">
        <v>14.18</v>
      </c>
    </row>
    <row r="220" spans="1:1" x14ac:dyDescent="0.3">
      <c r="A220">
        <v>15.32</v>
      </c>
    </row>
    <row r="221" spans="1:1" x14ac:dyDescent="0.3">
      <c r="A221">
        <v>15.91</v>
      </c>
    </row>
    <row r="222" spans="1:1" x14ac:dyDescent="0.3">
      <c r="A222">
        <v>12.12</v>
      </c>
    </row>
    <row r="223" spans="1:1" x14ac:dyDescent="0.3">
      <c r="A223">
        <v>15.26</v>
      </c>
    </row>
    <row r="224" spans="1:1" x14ac:dyDescent="0.3">
      <c r="A224">
        <v>14.48</v>
      </c>
    </row>
    <row r="225" spans="1:1" x14ac:dyDescent="0.3">
      <c r="A225">
        <v>13.52</v>
      </c>
    </row>
    <row r="226" spans="1:1" x14ac:dyDescent="0.3">
      <c r="A226">
        <v>13.18</v>
      </c>
    </row>
    <row r="227" spans="1:1" x14ac:dyDescent="0.3">
      <c r="A227">
        <v>9.25</v>
      </c>
    </row>
    <row r="228" spans="1:1" x14ac:dyDescent="0.3">
      <c r="A228">
        <v>12.95</v>
      </c>
    </row>
    <row r="229" spans="1:1" x14ac:dyDescent="0.3">
      <c r="A229">
        <v>11.9</v>
      </c>
    </row>
    <row r="230" spans="1:1" x14ac:dyDescent="0.3">
      <c r="A230">
        <v>15.67</v>
      </c>
    </row>
    <row r="231" spans="1:1" x14ac:dyDescent="0.3">
      <c r="A231">
        <v>11.32</v>
      </c>
    </row>
    <row r="232" spans="1:1" x14ac:dyDescent="0.3">
      <c r="A232">
        <v>13.23</v>
      </c>
    </row>
    <row r="233" spans="1:1" x14ac:dyDescent="0.3">
      <c r="A233">
        <v>11.72</v>
      </c>
    </row>
    <row r="234" spans="1:1" x14ac:dyDescent="0.3">
      <c r="A234">
        <v>13.19</v>
      </c>
    </row>
    <row r="235" spans="1:1" x14ac:dyDescent="0.3">
      <c r="A235">
        <v>18.34</v>
      </c>
    </row>
    <row r="236" spans="1:1" x14ac:dyDescent="0.3">
      <c r="A236">
        <v>11.28</v>
      </c>
    </row>
    <row r="237" spans="1:1" x14ac:dyDescent="0.3">
      <c r="A237">
        <v>15.24</v>
      </c>
    </row>
    <row r="238" spans="1:1" x14ac:dyDescent="0.3">
      <c r="A238">
        <v>18.7</v>
      </c>
    </row>
    <row r="239" spans="1:1" x14ac:dyDescent="0.3">
      <c r="A239">
        <v>12.96</v>
      </c>
    </row>
    <row r="240" spans="1:1" x14ac:dyDescent="0.3">
      <c r="A240">
        <v>15.48</v>
      </c>
    </row>
    <row r="241" spans="1:1" x14ac:dyDescent="0.3">
      <c r="A241">
        <v>12.16</v>
      </c>
    </row>
    <row r="242" spans="1:1" x14ac:dyDescent="0.3">
      <c r="A242">
        <v>12.42</v>
      </c>
    </row>
    <row r="243" spans="1:1" x14ac:dyDescent="0.3">
      <c r="A243">
        <v>11.42</v>
      </c>
    </row>
    <row r="244" spans="1:1" x14ac:dyDescent="0.3">
      <c r="A244">
        <v>13.36</v>
      </c>
    </row>
    <row r="245" spans="1:1" x14ac:dyDescent="0.3">
      <c r="A245">
        <v>13.12</v>
      </c>
    </row>
    <row r="246" spans="1:1" x14ac:dyDescent="0.3">
      <c r="A246">
        <v>17.2</v>
      </c>
    </row>
    <row r="247" spans="1:1" x14ac:dyDescent="0.3">
      <c r="A247">
        <v>13.25</v>
      </c>
    </row>
    <row r="248" spans="1:1" x14ac:dyDescent="0.3">
      <c r="A248">
        <v>15.18</v>
      </c>
    </row>
    <row r="249" spans="1:1" x14ac:dyDescent="0.3">
      <c r="A249">
        <v>19.940000000000001</v>
      </c>
    </row>
    <row r="250" spans="1:1" x14ac:dyDescent="0.3">
      <c r="A250">
        <v>12.27</v>
      </c>
    </row>
    <row r="251" spans="1:1" x14ac:dyDescent="0.3">
      <c r="A251">
        <v>16.96</v>
      </c>
    </row>
    <row r="252" spans="1:1" x14ac:dyDescent="0.3">
      <c r="A252">
        <v>11.34</v>
      </c>
    </row>
    <row r="253" spans="1:1" x14ac:dyDescent="0.3">
      <c r="A253">
        <v>14.94</v>
      </c>
    </row>
    <row r="254" spans="1:1" x14ac:dyDescent="0.3">
      <c r="A254">
        <v>14.39</v>
      </c>
    </row>
    <row r="255" spans="1:1" x14ac:dyDescent="0.3">
      <c r="A255">
        <v>13.51</v>
      </c>
    </row>
    <row r="256" spans="1:1" x14ac:dyDescent="0.3">
      <c r="A256">
        <v>14.54</v>
      </c>
    </row>
    <row r="257" spans="1:1" x14ac:dyDescent="0.3">
      <c r="A257">
        <v>12.64</v>
      </c>
    </row>
    <row r="258" spans="1:1" x14ac:dyDescent="0.3">
      <c r="A258">
        <v>13.67</v>
      </c>
    </row>
    <row r="259" spans="1:1" x14ac:dyDescent="0.3">
      <c r="A259">
        <v>14.2</v>
      </c>
    </row>
    <row r="260" spans="1:1" x14ac:dyDescent="0.3">
      <c r="A260">
        <v>8.52</v>
      </c>
    </row>
    <row r="261" spans="1:1" x14ac:dyDescent="0.3">
      <c r="A261">
        <v>13.77</v>
      </c>
    </row>
    <row r="262" spans="1:1" x14ac:dyDescent="0.3">
      <c r="A262">
        <v>10.08</v>
      </c>
    </row>
    <row r="263" spans="1:1" x14ac:dyDescent="0.3">
      <c r="A263">
        <v>14.47</v>
      </c>
    </row>
    <row r="264" spans="1:1" x14ac:dyDescent="0.3">
      <c r="A264">
        <v>11.68</v>
      </c>
    </row>
    <row r="265" spans="1:1" x14ac:dyDescent="0.3">
      <c r="A265">
        <v>12.83</v>
      </c>
    </row>
    <row r="266" spans="1:1" x14ac:dyDescent="0.3">
      <c r="A266">
        <v>10.08</v>
      </c>
    </row>
    <row r="267" spans="1:1" x14ac:dyDescent="0.3">
      <c r="A267">
        <v>11.81</v>
      </c>
    </row>
    <row r="268" spans="1:1" x14ac:dyDescent="0.3">
      <c r="A268">
        <v>10.24</v>
      </c>
    </row>
    <row r="269" spans="1:1" x14ac:dyDescent="0.3">
      <c r="A269">
        <v>16.059999999999999</v>
      </c>
    </row>
    <row r="270" spans="1:1" x14ac:dyDescent="0.3">
      <c r="A270">
        <v>18.98</v>
      </c>
    </row>
    <row r="271" spans="1:1" x14ac:dyDescent="0.3">
      <c r="A271">
        <v>16.77</v>
      </c>
    </row>
    <row r="272" spans="1:1" x14ac:dyDescent="0.3">
      <c r="A272">
        <v>15.9</v>
      </c>
    </row>
    <row r="273" spans="1:1" x14ac:dyDescent="0.3">
      <c r="A273">
        <v>10.8</v>
      </c>
    </row>
    <row r="274" spans="1:1" x14ac:dyDescent="0.3">
      <c r="A274">
        <v>14.88</v>
      </c>
    </row>
    <row r="275" spans="1:1" x14ac:dyDescent="0.3">
      <c r="A275">
        <v>18.73</v>
      </c>
    </row>
    <row r="276" spans="1:1" x14ac:dyDescent="0.3">
      <c r="A276">
        <v>10.53</v>
      </c>
    </row>
    <row r="277" spans="1:1" x14ac:dyDescent="0.3">
      <c r="A277">
        <v>11.87</v>
      </c>
    </row>
    <row r="278" spans="1:1" x14ac:dyDescent="0.3">
      <c r="A278">
        <v>13.45</v>
      </c>
    </row>
    <row r="279" spans="1:1" x14ac:dyDescent="0.3">
      <c r="A279">
        <v>18.12</v>
      </c>
    </row>
    <row r="280" spans="1:1" x14ac:dyDescent="0.3">
      <c r="A280">
        <v>14.85</v>
      </c>
    </row>
    <row r="281" spans="1:1" x14ac:dyDescent="0.3">
      <c r="A281">
        <v>15.12</v>
      </c>
    </row>
    <row r="282" spans="1:1" x14ac:dyDescent="0.3">
      <c r="A282">
        <v>12.22</v>
      </c>
    </row>
    <row r="283" spans="1:1" x14ac:dyDescent="0.3">
      <c r="A283">
        <v>10.57</v>
      </c>
    </row>
    <row r="284" spans="1:1" x14ac:dyDescent="0.3">
      <c r="A284">
        <v>15.72</v>
      </c>
    </row>
    <row r="285" spans="1:1" x14ac:dyDescent="0.3">
      <c r="A285">
        <v>16.75</v>
      </c>
    </row>
    <row r="286" spans="1:1" x14ac:dyDescent="0.3">
      <c r="A286">
        <v>20.84</v>
      </c>
    </row>
    <row r="287" spans="1:1" x14ac:dyDescent="0.3">
      <c r="A287">
        <v>17.170000000000002</v>
      </c>
    </row>
    <row r="288" spans="1:1" x14ac:dyDescent="0.3">
      <c r="A288">
        <v>11.86</v>
      </c>
    </row>
    <row r="289" spans="1:1" x14ac:dyDescent="0.3">
      <c r="A289">
        <v>14.49</v>
      </c>
    </row>
    <row r="290" spans="1:1" x14ac:dyDescent="0.3">
      <c r="A290">
        <v>10.51</v>
      </c>
    </row>
    <row r="291" spans="1:1" x14ac:dyDescent="0.3">
      <c r="A291">
        <v>11.96</v>
      </c>
    </row>
    <row r="292" spans="1:1" x14ac:dyDescent="0.3">
      <c r="A292">
        <v>12.85</v>
      </c>
    </row>
    <row r="293" spans="1:1" x14ac:dyDescent="0.3">
      <c r="A293">
        <v>19.61</v>
      </c>
    </row>
    <row r="294" spans="1:1" x14ac:dyDescent="0.3">
      <c r="A294">
        <v>15.85</v>
      </c>
    </row>
    <row r="295" spans="1:1" x14ac:dyDescent="0.3">
      <c r="A295">
        <v>19.14</v>
      </c>
    </row>
    <row r="296" spans="1:1" x14ac:dyDescent="0.3">
      <c r="A296">
        <v>23.06</v>
      </c>
    </row>
    <row r="297" spans="1:1" x14ac:dyDescent="0.3">
      <c r="A297">
        <v>15.1</v>
      </c>
    </row>
    <row r="298" spans="1:1" x14ac:dyDescent="0.3">
      <c r="A298">
        <v>16.59</v>
      </c>
    </row>
    <row r="299" spans="1:1" x14ac:dyDescent="0.3">
      <c r="A299">
        <v>14.2</v>
      </c>
    </row>
    <row r="300" spans="1:1" x14ac:dyDescent="0.3">
      <c r="A300">
        <v>12.25</v>
      </c>
    </row>
    <row r="301" spans="1:1" x14ac:dyDescent="0.3">
      <c r="A301">
        <v>8.26</v>
      </c>
    </row>
    <row r="302" spans="1:1" x14ac:dyDescent="0.3">
      <c r="A302">
        <v>16.27</v>
      </c>
    </row>
    <row r="303" spans="1:1" x14ac:dyDescent="0.3">
      <c r="A303">
        <v>15.83</v>
      </c>
    </row>
    <row r="304" spans="1:1" x14ac:dyDescent="0.3">
      <c r="A304">
        <v>8.92</v>
      </c>
    </row>
    <row r="305" spans="1:1" x14ac:dyDescent="0.3">
      <c r="A305">
        <v>14.37</v>
      </c>
    </row>
    <row r="306" spans="1:1" x14ac:dyDescent="0.3">
      <c r="A306">
        <v>10.83</v>
      </c>
    </row>
    <row r="307" spans="1:1" x14ac:dyDescent="0.3">
      <c r="A307">
        <v>14.23</v>
      </c>
    </row>
    <row r="308" spans="1:1" x14ac:dyDescent="0.3">
      <c r="A308">
        <v>9.9499999999999993</v>
      </c>
    </row>
    <row r="309" spans="1:1" x14ac:dyDescent="0.3">
      <c r="A309">
        <v>14.52</v>
      </c>
    </row>
    <row r="310" spans="1:1" x14ac:dyDescent="0.3">
      <c r="A310">
        <v>11.15</v>
      </c>
    </row>
    <row r="311" spans="1:1" x14ac:dyDescent="0.3">
      <c r="A311">
        <v>12.08</v>
      </c>
    </row>
    <row r="312" spans="1:1" x14ac:dyDescent="0.3">
      <c r="A312">
        <v>17.41</v>
      </c>
    </row>
    <row r="313" spans="1:1" x14ac:dyDescent="0.3">
      <c r="A313">
        <v>10.08</v>
      </c>
    </row>
    <row r="314" spans="1:1" x14ac:dyDescent="0.3">
      <c r="A314">
        <v>12.44</v>
      </c>
    </row>
    <row r="315" spans="1:1" x14ac:dyDescent="0.3">
      <c r="A315">
        <v>13.09</v>
      </c>
    </row>
    <row r="316" spans="1:1" x14ac:dyDescent="0.3">
      <c r="A316">
        <v>8.99</v>
      </c>
    </row>
    <row r="317" spans="1:1" x14ac:dyDescent="0.3">
      <c r="A317">
        <v>10.71</v>
      </c>
    </row>
    <row r="318" spans="1:1" x14ac:dyDescent="0.3">
      <c r="A318">
        <v>9.5500000000000007</v>
      </c>
    </row>
    <row r="319" spans="1:1" x14ac:dyDescent="0.3">
      <c r="A319">
        <v>13.99</v>
      </c>
    </row>
    <row r="320" spans="1:1" x14ac:dyDescent="0.3">
      <c r="A320">
        <v>13.43</v>
      </c>
    </row>
    <row r="321" spans="1:1" x14ac:dyDescent="0.3">
      <c r="A321">
        <v>11.39</v>
      </c>
    </row>
    <row r="322" spans="1:1" x14ac:dyDescent="0.3">
      <c r="A322">
        <v>15.16</v>
      </c>
    </row>
    <row r="323" spans="1:1" x14ac:dyDescent="0.3">
      <c r="A323">
        <v>9.9700000000000006</v>
      </c>
    </row>
    <row r="324" spans="1:1" x14ac:dyDescent="0.3">
      <c r="A324">
        <v>14.59</v>
      </c>
    </row>
    <row r="325" spans="1:1" x14ac:dyDescent="0.3">
      <c r="A325">
        <v>13.85</v>
      </c>
    </row>
    <row r="326" spans="1:1" x14ac:dyDescent="0.3">
      <c r="A326">
        <v>12.66</v>
      </c>
    </row>
    <row r="327" spans="1:1" x14ac:dyDescent="0.3">
      <c r="A327">
        <v>10.210000000000001</v>
      </c>
    </row>
    <row r="328" spans="1:1" x14ac:dyDescent="0.3">
      <c r="A328">
        <v>12.3</v>
      </c>
    </row>
    <row r="329" spans="1:1" x14ac:dyDescent="0.3">
      <c r="A329">
        <v>14.53</v>
      </c>
    </row>
    <row r="330" spans="1:1" x14ac:dyDescent="0.3">
      <c r="A330">
        <v>17.54</v>
      </c>
    </row>
    <row r="331" spans="1:1" x14ac:dyDescent="0.3">
      <c r="A331">
        <v>16.940000000000001</v>
      </c>
    </row>
    <row r="332" spans="1:1" x14ac:dyDescent="0.3">
      <c r="A332">
        <v>10.61</v>
      </c>
    </row>
    <row r="333" spans="1:1" x14ac:dyDescent="0.3">
      <c r="A333">
        <v>13.51</v>
      </c>
    </row>
    <row r="334" spans="1:1" x14ac:dyDescent="0.3">
      <c r="A334">
        <v>15.99</v>
      </c>
    </row>
    <row r="335" spans="1:1" x14ac:dyDescent="0.3">
      <c r="A335">
        <v>24.01</v>
      </c>
    </row>
    <row r="336" spans="1:1" x14ac:dyDescent="0.3">
      <c r="A336">
        <v>10.85</v>
      </c>
    </row>
    <row r="337" spans="1:1" x14ac:dyDescent="0.3">
      <c r="A337">
        <v>8.81</v>
      </c>
    </row>
    <row r="338" spans="1:1" x14ac:dyDescent="0.3">
      <c r="A338">
        <v>11.75</v>
      </c>
    </row>
    <row r="339" spans="1:1" x14ac:dyDescent="0.3">
      <c r="A339">
        <v>8.7799999999999994</v>
      </c>
    </row>
    <row r="340" spans="1:1" x14ac:dyDescent="0.3">
      <c r="A340">
        <v>11.69</v>
      </c>
    </row>
    <row r="341" spans="1:1" x14ac:dyDescent="0.3">
      <c r="A341">
        <v>10.58</v>
      </c>
    </row>
    <row r="342" spans="1:1" x14ac:dyDescent="0.3">
      <c r="A342">
        <v>14.72</v>
      </c>
    </row>
    <row r="343" spans="1:1" x14ac:dyDescent="0.3">
      <c r="A343">
        <v>7.83</v>
      </c>
    </row>
    <row r="344" spans="1:1" x14ac:dyDescent="0.3">
      <c r="A344">
        <v>8.65</v>
      </c>
    </row>
    <row r="345" spans="1:1" x14ac:dyDescent="0.3">
      <c r="A345">
        <v>10.35</v>
      </c>
    </row>
    <row r="346" spans="1:1" x14ac:dyDescent="0.3">
      <c r="A346">
        <v>13.28</v>
      </c>
    </row>
    <row r="347" spans="1:1" x14ac:dyDescent="0.3">
      <c r="A347">
        <v>13.08</v>
      </c>
    </row>
    <row r="348" spans="1:1" x14ac:dyDescent="0.3">
      <c r="A348">
        <v>19.82</v>
      </c>
    </row>
    <row r="349" spans="1:1" x14ac:dyDescent="0.3">
      <c r="A349">
        <v>19.23</v>
      </c>
    </row>
    <row r="350" spans="1:1" x14ac:dyDescent="0.3">
      <c r="A350">
        <v>23.81</v>
      </c>
    </row>
    <row r="351" spans="1:1" x14ac:dyDescent="0.3">
      <c r="A351">
        <v>14.7</v>
      </c>
    </row>
    <row r="352" spans="1:1" x14ac:dyDescent="0.3">
      <c r="A352">
        <v>12.08</v>
      </c>
    </row>
    <row r="353" spans="1:1" x14ac:dyDescent="0.3">
      <c r="A353">
        <v>15.94</v>
      </c>
    </row>
    <row r="354" spans="1:1" x14ac:dyDescent="0.3">
      <c r="A354">
        <v>11.09</v>
      </c>
    </row>
    <row r="355" spans="1:1" x14ac:dyDescent="0.3">
      <c r="A355">
        <v>11.34</v>
      </c>
    </row>
    <row r="356" spans="1:1" x14ac:dyDescent="0.3">
      <c r="A356">
        <v>8.09</v>
      </c>
    </row>
    <row r="357" spans="1:1" x14ac:dyDescent="0.3">
      <c r="A357">
        <v>7.89</v>
      </c>
    </row>
    <row r="358" spans="1:1" x14ac:dyDescent="0.3">
      <c r="A358">
        <v>5.27</v>
      </c>
    </row>
    <row r="359" spans="1:1" x14ac:dyDescent="0.3">
      <c r="A359">
        <v>6.37</v>
      </c>
    </row>
    <row r="360" spans="1:1" x14ac:dyDescent="0.3">
      <c r="A360">
        <v>10.7</v>
      </c>
    </row>
    <row r="361" spans="1:1" x14ac:dyDescent="0.3">
      <c r="A361">
        <v>6.52</v>
      </c>
    </row>
    <row r="362" spans="1:1" x14ac:dyDescent="0.3">
      <c r="A362">
        <v>8.99</v>
      </c>
    </row>
    <row r="363" spans="1:1" x14ac:dyDescent="0.3">
      <c r="A363">
        <v>6.14</v>
      </c>
    </row>
    <row r="364" spans="1:1" x14ac:dyDescent="0.3">
      <c r="A364">
        <v>18.28</v>
      </c>
    </row>
    <row r="365" spans="1:1" x14ac:dyDescent="0.3">
      <c r="A365">
        <v>9.5500000000000007</v>
      </c>
    </row>
  </sheetData>
  <pageMargins left="0.7" right="0.7" top="0.75" bottom="0.75" header="0.3" footer="0.3"/>
  <pageSetup paperSize="9" orientation="portrait" horizontalDpi="360" verticalDpi="360" r:id="rId1"/>
  <ignoredErrors>
    <ignoredError sqref="J2:J10" formula="1"/>
  </ignoredErrors>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7" workbookViewId="0">
      <selection activeCell="N32" sqref="N32"/>
    </sheetView>
  </sheetViews>
  <sheetFormatPr defaultRowHeight="14.4" x14ac:dyDescent="0.3"/>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19" sqref="G19"/>
    </sheetView>
  </sheetViews>
  <sheetFormatPr defaultRowHeight="14.4" x14ac:dyDescent="0.3"/>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tabSelected="1" workbookViewId="0">
      <selection activeCell="O5" sqref="O5"/>
    </sheetView>
  </sheetViews>
  <sheetFormatPr defaultRowHeight="14.4" x14ac:dyDescent="0.3"/>
  <sheetData/>
  <pageMargins left="0.7" right="0.7" top="0.75" bottom="0.75" header="0.3" footer="0.3"/>
  <pageSetup paperSize="9" orientation="portrait" horizontalDpi="4294967293" verticalDpi="4294967293" r:id="rId1"/>
  <drawing r:id="rId2"/>
  <legacyDrawing r:id="rId3"/>
  <oleObjects>
    <mc:AlternateContent xmlns:mc="http://schemas.openxmlformats.org/markup-compatibility/2006">
      <mc:Choice Requires="x14">
        <oleObject progId="Word.Document.12" shapeId="5121" r:id="rId4">
          <objectPr defaultSize="0" r:id="rId5">
            <anchor moveWithCells="1">
              <from>
                <xdr:col>1</xdr:col>
                <xdr:colOff>15240</xdr:colOff>
                <xdr:row>1</xdr:row>
                <xdr:rowOff>7620</xdr:rowOff>
              </from>
              <to>
                <xdr:col>10</xdr:col>
                <xdr:colOff>289560</xdr:colOff>
                <xdr:row>41</xdr:row>
                <xdr:rowOff>137160</xdr:rowOff>
              </to>
            </anchor>
          </objectPr>
        </oleObject>
      </mc:Choice>
      <mc:Fallback>
        <oleObject progId="Word.Document.12" shapeId="5121"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Het onderzoek</vt:lpstr>
      <vt:lpstr>Meetresultaten</vt:lpstr>
      <vt:lpstr>berekeningen</vt:lpstr>
      <vt:lpstr>grafieken</vt:lpstr>
      <vt:lpstr>Besluit</vt:lpstr>
      <vt:lpstr>Bronnen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Noor</dc:creator>
  <cp:lastModifiedBy>Noor</cp:lastModifiedBy>
  <dcterms:created xsi:type="dcterms:W3CDTF">2020-01-19T13:42:20Z</dcterms:created>
  <dcterms:modified xsi:type="dcterms:W3CDTF">2020-01-30T19:00:04Z</dcterms:modified>
</cp:coreProperties>
</file>